
<file path=[Content_Types].xml><?xml version="1.0" encoding="utf-8"?>
<Types xmlns="http://schemas.openxmlformats.org/package/2006/content-types">
  <Default Extension="png" ContentType="image/png"/>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4.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5.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codeName="ThisWorkbook" defaultThemeVersion="164011"/>
  <mc:AlternateContent xmlns:mc="http://schemas.openxmlformats.org/markup-compatibility/2006">
    <mc:Choice Requires="x15">
      <x15ac:absPath xmlns:x15ac="http://schemas.microsoft.com/office/spreadsheetml/2010/11/ac" url="C:\Users\RR266779\Desktop\TASK-ORIENTED-GRASP-ANALYSIS\excel\"/>
    </mc:Choice>
  </mc:AlternateContent>
  <bookViews>
    <workbookView xWindow="-120" yWindow="-120" windowWidth="19320" windowHeight="5880" tabRatio="757" firstSheet="1" activeTab="9"/>
  </bookViews>
  <sheets>
    <sheet name="PRESENTATION" sheetId="1" r:id="rId1"/>
    <sheet name="TASKS" sheetId="2" r:id="rId2"/>
    <sheet name="OBJ &amp; PERTURBATION DESC" sheetId="3" r:id="rId3"/>
    <sheet name="GRASP" sheetId="4" r:id="rId4"/>
    <sheet name="raw grasp info" sheetId="5" state="hidden" r:id="rId5"/>
    <sheet name="alpha" sheetId="6" state="hidden" r:id="rId6"/>
    <sheet name="alpha - force vectors" sheetId="7" state="hidden" r:id="rId7"/>
    <sheet name="force required" sheetId="8" state="hidden" r:id="rId8"/>
    <sheet name="force required - vectors" sheetId="9" state="hidden" r:id="rId9"/>
    <sheet name="FORCE - PERTURBATION" sheetId="10" r:id="rId10"/>
    <sheet name="force required - perturbation" sheetId="11" state="hidden" r:id="rId11"/>
    <sheet name="force description" sheetId="12" state="hidden" r:id="rId12"/>
    <sheet name="FORCE - GRASP" sheetId="13" r:id="rId13"/>
    <sheet name="force required - grasp" sheetId="14" state="hidden" r:id="rId14"/>
    <sheet name="FORCE - OBJ" sheetId="15" r:id="rId15"/>
    <sheet name="force required - obj" sheetId="16" state="hidden" r:id="rId16"/>
    <sheet name="formatting" sheetId="17" r:id="rId17"/>
    <sheet name="grasp1" sheetId="18" r:id="rId18"/>
    <sheet name="alpha1" sheetId="19" r:id="rId19"/>
    <sheet name="force required1" sheetId="20" r:id="rId20"/>
    <sheet name="alpha - force vectors1" sheetId="21" state="hidden" r:id="rId21"/>
    <sheet name="force required - perturbation1" sheetId="22" r:id="rId22"/>
    <sheet name="force required - grasp1" sheetId="23" r:id="rId23"/>
    <sheet name="force required - obj1" sheetId="24" r:id="rId24"/>
    <sheet name="force required - vectors1" sheetId="25" state="hidden" r:id="rId25"/>
  </sheets>
  <definedNames>
    <definedName name="_xlnm._FilterDatabase" localSheetId="12" hidden="1">'FORCE - GRASP'!$A$1:$F$1</definedName>
    <definedName name="_xlnm._FilterDatabase" localSheetId="14" hidden="1">'FORCE - OBJ'!$A$1:$H$1</definedName>
    <definedName name="_xlnm._FilterDatabase" localSheetId="9" hidden="1">'FORCE - PERTURBATION'!$A$1:$H$108</definedName>
    <definedName name="_xlnm._FilterDatabase" localSheetId="22" hidden="1">'force required - grasp1'!$A$1:$E$1</definedName>
    <definedName name="_xlnm._FilterDatabase" localSheetId="23" hidden="1">'force required - obj1'!$A$1:$F$1</definedName>
    <definedName name="_xlnm._FilterDatabase" localSheetId="21" hidden="1">'force required - perturbation1'!$A$1:$E$1</definedName>
  </definedNames>
  <calcPr calcId="162913"/>
</workbook>
</file>

<file path=xl/calcChain.xml><?xml version="1.0" encoding="utf-8"?>
<calcChain xmlns="http://schemas.openxmlformats.org/spreadsheetml/2006/main">
  <c r="A1" i="20" l="1"/>
  <c r="L260" i="17"/>
  <c r="L259" i="17"/>
  <c r="N258" i="17"/>
  <c r="M258" i="17"/>
  <c r="L258" i="17"/>
  <c r="N257" i="17"/>
  <c r="M257" i="17"/>
  <c r="L257" i="17"/>
  <c r="L256" i="17"/>
  <c r="L255" i="17"/>
  <c r="N254" i="17"/>
  <c r="M254" i="17"/>
  <c r="L254" i="17"/>
  <c r="N253" i="17"/>
  <c r="M253" i="17"/>
  <c r="L253" i="17"/>
  <c r="M252" i="17"/>
  <c r="L252" i="17"/>
  <c r="L251" i="17"/>
  <c r="N250" i="17"/>
  <c r="M250" i="17"/>
  <c r="L250" i="17"/>
  <c r="N249" i="17"/>
  <c r="M249" i="17"/>
  <c r="L249" i="17"/>
  <c r="M248" i="17"/>
  <c r="L248" i="17"/>
  <c r="L247" i="17"/>
  <c r="N246" i="17"/>
  <c r="M246" i="17"/>
  <c r="L246" i="17"/>
  <c r="M245" i="17"/>
  <c r="N245" i="17" s="1"/>
  <c r="L245" i="17"/>
  <c r="M244" i="17"/>
  <c r="L244" i="17"/>
  <c r="L243" i="17"/>
  <c r="N242" i="17"/>
  <c r="M242" i="17"/>
  <c r="L242" i="17"/>
  <c r="N241" i="17"/>
  <c r="M241" i="17"/>
  <c r="L241" i="17"/>
  <c r="L240" i="17"/>
  <c r="L239" i="17"/>
  <c r="N238" i="17"/>
  <c r="M238" i="17"/>
  <c r="L238" i="17"/>
  <c r="N237" i="17"/>
  <c r="M237" i="17"/>
  <c r="L237" i="17"/>
  <c r="M236" i="17"/>
  <c r="L236" i="17"/>
  <c r="L235" i="17"/>
  <c r="N234" i="17"/>
  <c r="M234" i="17"/>
  <c r="L234" i="17"/>
  <c r="N233" i="17"/>
  <c r="M233" i="17"/>
  <c r="L233" i="17"/>
  <c r="M232" i="17"/>
  <c r="L232" i="17"/>
  <c r="L231" i="17"/>
  <c r="N230" i="17"/>
  <c r="M230" i="17"/>
  <c r="L230" i="17"/>
  <c r="M229" i="17"/>
  <c r="N229" i="17" s="1"/>
  <c r="L229" i="17"/>
  <c r="M228" i="17"/>
  <c r="L228" i="17"/>
  <c r="L227" i="17"/>
  <c r="N226" i="17"/>
  <c r="M226" i="17"/>
  <c r="L226" i="17"/>
  <c r="N225" i="17"/>
  <c r="M225" i="17"/>
  <c r="L225" i="17"/>
  <c r="L224" i="17"/>
  <c r="L223" i="17"/>
  <c r="N222" i="17"/>
  <c r="M222" i="17"/>
  <c r="L222" i="17"/>
  <c r="N221" i="17"/>
  <c r="M221" i="17"/>
  <c r="L221" i="17"/>
  <c r="M220" i="17"/>
  <c r="L220" i="17"/>
  <c r="L219" i="17"/>
  <c r="N218" i="17"/>
  <c r="M218" i="17"/>
  <c r="L218" i="17"/>
  <c r="M217" i="17"/>
  <c r="N217" i="17" s="1"/>
  <c r="L217" i="17"/>
  <c r="M216" i="17"/>
  <c r="L216" i="17"/>
  <c r="L215" i="17"/>
  <c r="N214" i="17"/>
  <c r="M214" i="17"/>
  <c r="L214" i="17"/>
  <c r="M213" i="17"/>
  <c r="N213" i="17" s="1"/>
  <c r="L213" i="17"/>
  <c r="L212" i="17"/>
  <c r="L211" i="17"/>
  <c r="N210" i="17"/>
  <c r="M210" i="17"/>
  <c r="L210" i="17"/>
  <c r="N209" i="17"/>
  <c r="M209" i="17"/>
  <c r="L209" i="17"/>
  <c r="L208" i="17"/>
  <c r="L207" i="17"/>
  <c r="N206" i="17"/>
  <c r="M206" i="17"/>
  <c r="L206" i="17"/>
  <c r="N205" i="17"/>
  <c r="M205" i="17"/>
  <c r="L205" i="17"/>
  <c r="M204" i="17"/>
  <c r="L204" i="17"/>
  <c r="L203" i="17"/>
  <c r="N202" i="17"/>
  <c r="M202" i="17"/>
  <c r="L202" i="17"/>
  <c r="M201" i="17"/>
  <c r="N201" i="17" s="1"/>
  <c r="L201" i="17"/>
  <c r="M200" i="17"/>
  <c r="L200" i="17"/>
  <c r="L199" i="17"/>
  <c r="N198" i="17"/>
  <c r="M198" i="17"/>
  <c r="L198" i="17"/>
  <c r="M197" i="17"/>
  <c r="N197" i="17" s="1"/>
  <c r="L197" i="17"/>
  <c r="L196" i="17"/>
  <c r="L195" i="17"/>
  <c r="N194" i="17"/>
  <c r="M194" i="17"/>
  <c r="L194" i="17"/>
  <c r="N193" i="17"/>
  <c r="M193" i="17"/>
  <c r="L193" i="17"/>
  <c r="L192" i="17"/>
  <c r="L191" i="17"/>
  <c r="N190" i="17"/>
  <c r="M190" i="17"/>
  <c r="L190" i="17"/>
  <c r="N189" i="17"/>
  <c r="M189" i="17"/>
  <c r="L189" i="17"/>
  <c r="M188" i="17"/>
  <c r="L188" i="17"/>
  <c r="L187" i="17"/>
  <c r="N186" i="17"/>
  <c r="M186" i="17"/>
  <c r="L186" i="17"/>
  <c r="M185" i="17"/>
  <c r="N185" i="17" s="1"/>
  <c r="L185" i="17"/>
  <c r="M184" i="17"/>
  <c r="L184" i="17"/>
  <c r="L183" i="17"/>
  <c r="N182" i="17"/>
  <c r="M182" i="17"/>
  <c r="L182" i="17"/>
  <c r="M181" i="17"/>
  <c r="N181" i="17" s="1"/>
  <c r="L181" i="17"/>
  <c r="L180" i="17"/>
  <c r="L179" i="17"/>
  <c r="N178" i="17"/>
  <c r="M178" i="17"/>
  <c r="L178" i="17"/>
  <c r="M177" i="17"/>
  <c r="N177" i="17" s="1"/>
  <c r="L177" i="17"/>
  <c r="L176" i="17"/>
  <c r="L175" i="17"/>
  <c r="N174" i="17"/>
  <c r="M174" i="17"/>
  <c r="L174" i="17"/>
  <c r="N173" i="17"/>
  <c r="M173" i="17"/>
  <c r="L173" i="17"/>
  <c r="M172" i="17"/>
  <c r="L172" i="17"/>
  <c r="L171" i="17"/>
  <c r="N170" i="17"/>
  <c r="M170" i="17"/>
  <c r="L170" i="17"/>
  <c r="L169" i="17"/>
  <c r="M168" i="17"/>
  <c r="L168" i="17"/>
  <c r="L167" i="17"/>
  <c r="N166" i="17"/>
  <c r="M166" i="17"/>
  <c r="L166" i="17"/>
  <c r="M165" i="17"/>
  <c r="N165" i="17" s="1"/>
  <c r="L165" i="17"/>
  <c r="L164" i="17"/>
  <c r="N163" i="17"/>
  <c r="L163" i="17"/>
  <c r="M163" i="17" s="1"/>
  <c r="M162" i="17"/>
  <c r="N162" i="17" s="1"/>
  <c r="L162" i="17"/>
  <c r="L161" i="17"/>
  <c r="M160" i="17"/>
  <c r="L160" i="17"/>
  <c r="L159" i="17"/>
  <c r="N158" i="17"/>
  <c r="M158" i="17"/>
  <c r="L158" i="17"/>
  <c r="N157" i="17"/>
  <c r="M157" i="17"/>
  <c r="L157" i="17"/>
  <c r="L156" i="17"/>
  <c r="N155" i="17"/>
  <c r="L155" i="17"/>
  <c r="M155" i="17" s="1"/>
  <c r="M154" i="17"/>
  <c r="N154" i="17" s="1"/>
  <c r="L154" i="17"/>
  <c r="L153" i="17"/>
  <c r="M152" i="17"/>
  <c r="L152" i="17"/>
  <c r="L151" i="17"/>
  <c r="N150" i="17"/>
  <c r="M150" i="17"/>
  <c r="L150" i="17"/>
  <c r="M149" i="17"/>
  <c r="N149" i="17" s="1"/>
  <c r="L149" i="17"/>
  <c r="L148" i="17"/>
  <c r="N147" i="17"/>
  <c r="L147" i="17"/>
  <c r="M147" i="17" s="1"/>
  <c r="M146" i="17"/>
  <c r="N146" i="17" s="1"/>
  <c r="L146" i="17"/>
  <c r="L145" i="17"/>
  <c r="M144" i="17"/>
  <c r="L144" i="17"/>
  <c r="L143" i="17"/>
  <c r="S142" i="17"/>
  <c r="R142" i="17"/>
  <c r="Q142" i="17"/>
  <c r="N142" i="17"/>
  <c r="M142" i="17"/>
  <c r="L142" i="17"/>
  <c r="R141" i="17"/>
  <c r="Q141" i="17"/>
  <c r="L141" i="17"/>
  <c r="R140" i="17"/>
  <c r="Q140" i="17"/>
  <c r="L140" i="17"/>
  <c r="R139" i="17"/>
  <c r="Q139" i="17"/>
  <c r="L139" i="17"/>
  <c r="S138" i="17"/>
  <c r="R138" i="17"/>
  <c r="Q138" i="17"/>
  <c r="N138" i="17"/>
  <c r="M138" i="17"/>
  <c r="L138" i="17"/>
  <c r="R137" i="17"/>
  <c r="Q137" i="17"/>
  <c r="L137" i="17"/>
  <c r="R136" i="17"/>
  <c r="Q136" i="17"/>
  <c r="L136" i="17"/>
  <c r="R135" i="17"/>
  <c r="Q135" i="17"/>
  <c r="L135" i="17"/>
  <c r="S134" i="17"/>
  <c r="R134" i="17"/>
  <c r="Q134" i="17"/>
  <c r="N134" i="17"/>
  <c r="M134" i="17"/>
  <c r="L134" i="17"/>
  <c r="R133" i="17"/>
  <c r="Q133" i="17"/>
  <c r="L133" i="17"/>
  <c r="R132" i="17"/>
  <c r="Q132" i="17"/>
  <c r="L132" i="17"/>
  <c r="R131" i="17"/>
  <c r="Q131" i="17"/>
  <c r="L131" i="17"/>
  <c r="S130" i="17"/>
  <c r="R130" i="17"/>
  <c r="Q130" i="17"/>
  <c r="N130" i="17"/>
  <c r="M130" i="17"/>
  <c r="L130" i="17"/>
  <c r="R129" i="17"/>
  <c r="Q129" i="17"/>
  <c r="L129" i="17"/>
  <c r="R128" i="17"/>
  <c r="Q128" i="17"/>
  <c r="L128" i="17"/>
  <c r="R127" i="17"/>
  <c r="Q127" i="17"/>
  <c r="L127" i="17"/>
  <c r="S126" i="17"/>
  <c r="R126" i="17"/>
  <c r="Q126" i="17"/>
  <c r="N126" i="17"/>
  <c r="M126" i="17"/>
  <c r="L126" i="17"/>
  <c r="R125" i="17"/>
  <c r="Q125" i="17"/>
  <c r="L125" i="17"/>
  <c r="R124" i="17"/>
  <c r="Q124" i="17"/>
  <c r="L124" i="17"/>
  <c r="R123" i="17"/>
  <c r="Q123" i="17"/>
  <c r="L123" i="17"/>
  <c r="S122" i="17"/>
  <c r="R122" i="17"/>
  <c r="Q122" i="17"/>
  <c r="N122" i="17"/>
  <c r="M122" i="17"/>
  <c r="L122" i="17"/>
  <c r="R121" i="17"/>
  <c r="Q121" i="17"/>
  <c r="L121" i="17"/>
  <c r="R120" i="17"/>
  <c r="Q120" i="17"/>
  <c r="L120" i="17"/>
  <c r="R119" i="17"/>
  <c r="Q119" i="17"/>
  <c r="L119" i="17"/>
  <c r="S118" i="17"/>
  <c r="R118" i="17"/>
  <c r="Q118" i="17"/>
  <c r="N118" i="17"/>
  <c r="M118" i="17"/>
  <c r="L118" i="17"/>
  <c r="R117" i="17"/>
  <c r="Q117" i="17"/>
  <c r="N117" i="17"/>
  <c r="M117" i="17"/>
  <c r="L117" i="17"/>
  <c r="S117" i="17" s="1"/>
  <c r="S116" i="17"/>
  <c r="R116" i="17"/>
  <c r="Q116" i="17"/>
  <c r="L116" i="17"/>
  <c r="S115" i="17"/>
  <c r="R115" i="17"/>
  <c r="Q115" i="17"/>
  <c r="N115" i="17"/>
  <c r="M115" i="17"/>
  <c r="L115" i="17"/>
  <c r="R114" i="17"/>
  <c r="Q114" i="17"/>
  <c r="M114" i="17"/>
  <c r="L114" i="17"/>
  <c r="S113" i="17"/>
  <c r="R113" i="17"/>
  <c r="Q113" i="17"/>
  <c r="N113" i="17"/>
  <c r="M113" i="17"/>
  <c r="L113" i="17"/>
  <c r="R112" i="17"/>
  <c r="Q112" i="17"/>
  <c r="L112" i="17"/>
  <c r="S111" i="17"/>
  <c r="R111" i="17"/>
  <c r="Q111" i="17"/>
  <c r="N111" i="17"/>
  <c r="M111" i="17"/>
  <c r="L111" i="17"/>
  <c r="R110" i="17"/>
  <c r="Q110" i="17"/>
  <c r="M110" i="17"/>
  <c r="L110" i="17"/>
  <c r="S109" i="17"/>
  <c r="R109" i="17"/>
  <c r="Q109" i="17"/>
  <c r="N109" i="17"/>
  <c r="M109" i="17"/>
  <c r="L109" i="17"/>
  <c r="S108" i="17"/>
  <c r="R108" i="17"/>
  <c r="Q108" i="17"/>
  <c r="L108" i="17"/>
  <c r="S107" i="17"/>
  <c r="R107" i="17"/>
  <c r="Q107" i="17"/>
  <c r="N107" i="17"/>
  <c r="M107" i="17"/>
  <c r="L107" i="17"/>
  <c r="R106" i="17"/>
  <c r="Q106" i="17"/>
  <c r="M106" i="17"/>
  <c r="L106" i="17"/>
  <c r="S105" i="17"/>
  <c r="R105" i="17"/>
  <c r="Q105" i="17"/>
  <c r="N105" i="17"/>
  <c r="M105" i="17"/>
  <c r="L105" i="17"/>
  <c r="R104" i="17"/>
  <c r="Q104" i="17"/>
  <c r="L104" i="17"/>
  <c r="S103" i="17"/>
  <c r="R103" i="17"/>
  <c r="Q103" i="17"/>
  <c r="N103" i="17"/>
  <c r="M103" i="17"/>
  <c r="L103" i="17"/>
  <c r="R102" i="17"/>
  <c r="Q102" i="17"/>
  <c r="M102" i="17"/>
  <c r="L102" i="17"/>
  <c r="S101" i="17"/>
  <c r="R101" i="17"/>
  <c r="Q101" i="17"/>
  <c r="M101" i="17"/>
  <c r="N101" i="17" s="1"/>
  <c r="L101" i="17"/>
  <c r="S100" i="17"/>
  <c r="R100" i="17"/>
  <c r="Q100" i="17"/>
  <c r="L100" i="17"/>
  <c r="S99" i="17"/>
  <c r="R99" i="17"/>
  <c r="Q99" i="17"/>
  <c r="N99" i="17"/>
  <c r="M99" i="17"/>
  <c r="L99" i="17"/>
  <c r="R98" i="17"/>
  <c r="Q98" i="17"/>
  <c r="M98" i="17"/>
  <c r="L98" i="17"/>
  <c r="S97" i="17"/>
  <c r="R97" i="17"/>
  <c r="Q97" i="17"/>
  <c r="M97" i="17"/>
  <c r="N97" i="17" s="1"/>
  <c r="L97" i="17"/>
  <c r="R96" i="17"/>
  <c r="Q96" i="17"/>
  <c r="L96" i="17"/>
  <c r="S95" i="17"/>
  <c r="R95" i="17"/>
  <c r="Q95" i="17"/>
  <c r="N95" i="17"/>
  <c r="M95" i="17"/>
  <c r="L95" i="17"/>
  <c r="R94" i="17"/>
  <c r="Q94" i="17"/>
  <c r="M94" i="17"/>
  <c r="L94" i="17"/>
  <c r="S93" i="17"/>
  <c r="R93" i="17"/>
  <c r="Q93" i="17"/>
  <c r="M93" i="17"/>
  <c r="N93" i="17" s="1"/>
  <c r="L93" i="17"/>
  <c r="R92" i="17"/>
  <c r="Q92" i="17"/>
  <c r="L92" i="17"/>
  <c r="S91" i="17"/>
  <c r="R91" i="17"/>
  <c r="Q91" i="17"/>
  <c r="N91" i="17"/>
  <c r="M91" i="17"/>
  <c r="L91" i="17"/>
  <c r="R90" i="17"/>
  <c r="Q90" i="17"/>
  <c r="M90" i="17"/>
  <c r="L90" i="17"/>
  <c r="S89" i="17"/>
  <c r="R89" i="17"/>
  <c r="Q89" i="17"/>
  <c r="M89" i="17"/>
  <c r="N89" i="17" s="1"/>
  <c r="L89" i="17"/>
  <c r="R88" i="17"/>
  <c r="Q88" i="17"/>
  <c r="L88" i="17"/>
  <c r="S87" i="17"/>
  <c r="R87" i="17"/>
  <c r="Q87" i="17"/>
  <c r="N87" i="17"/>
  <c r="M87" i="17"/>
  <c r="L87" i="17"/>
  <c r="R86" i="17"/>
  <c r="Q86" i="17"/>
  <c r="M86" i="17"/>
  <c r="L86" i="17"/>
  <c r="S85" i="17"/>
  <c r="R85" i="17"/>
  <c r="Q85" i="17"/>
  <c r="M85" i="17"/>
  <c r="N85" i="17" s="1"/>
  <c r="L85" i="17"/>
  <c r="S84" i="17"/>
  <c r="R84" i="17"/>
  <c r="Q84" i="17"/>
  <c r="L84" i="17"/>
  <c r="S83" i="17"/>
  <c r="R83" i="17"/>
  <c r="Q83" i="17"/>
  <c r="N83" i="17"/>
  <c r="M83" i="17"/>
  <c r="L83" i="17"/>
  <c r="R82" i="17"/>
  <c r="Q82" i="17"/>
  <c r="M82" i="17"/>
  <c r="L82" i="17"/>
  <c r="C82" i="17"/>
  <c r="B82" i="17"/>
  <c r="D82" i="17" s="1"/>
  <c r="A82" i="17"/>
  <c r="R81" i="17"/>
  <c r="Q81" i="17"/>
  <c r="M81" i="17"/>
  <c r="L81" i="17"/>
  <c r="C81" i="17"/>
  <c r="B81" i="17"/>
  <c r="A81" i="17"/>
  <c r="R80" i="17"/>
  <c r="Q80" i="17"/>
  <c r="M80" i="17"/>
  <c r="L80" i="17"/>
  <c r="C80" i="17"/>
  <c r="B80" i="17"/>
  <c r="A80" i="17"/>
  <c r="R79" i="17"/>
  <c r="Q79" i="17"/>
  <c r="M79" i="17"/>
  <c r="L79" i="17"/>
  <c r="C79" i="17"/>
  <c r="B79" i="17"/>
  <c r="A79" i="17"/>
  <c r="R78" i="17"/>
  <c r="Q78" i="17"/>
  <c r="M78" i="17"/>
  <c r="L78" i="17"/>
  <c r="C78" i="17"/>
  <c r="B78" i="17"/>
  <c r="A78" i="17"/>
  <c r="R77" i="17"/>
  <c r="Q77" i="17"/>
  <c r="M77" i="17"/>
  <c r="L77" i="17"/>
  <c r="C77" i="17"/>
  <c r="B77" i="17"/>
  <c r="A77" i="17"/>
  <c r="R76" i="17"/>
  <c r="Q76" i="17"/>
  <c r="M76" i="17"/>
  <c r="L76" i="17"/>
  <c r="C76" i="17"/>
  <c r="B76" i="17"/>
  <c r="A76" i="17"/>
  <c r="R75" i="17"/>
  <c r="Q75" i="17"/>
  <c r="M75" i="17"/>
  <c r="L75" i="17"/>
  <c r="C75" i="17"/>
  <c r="B75" i="17"/>
  <c r="A75" i="17"/>
  <c r="R74" i="17"/>
  <c r="Q74" i="17"/>
  <c r="M74" i="17"/>
  <c r="L74" i="17"/>
  <c r="D74" i="17"/>
  <c r="B74" i="17"/>
  <c r="C74" i="17" s="1"/>
  <c r="A74" i="17"/>
  <c r="S73" i="17"/>
  <c r="Q73" i="17"/>
  <c r="M73" i="17"/>
  <c r="L73" i="17"/>
  <c r="B73" i="17"/>
  <c r="A73" i="17"/>
  <c r="S72" i="17"/>
  <c r="Q72" i="17"/>
  <c r="M72" i="17"/>
  <c r="L72" i="17"/>
  <c r="B72" i="17"/>
  <c r="A72" i="17"/>
  <c r="S71" i="17"/>
  <c r="Q71" i="17"/>
  <c r="M71" i="17"/>
  <c r="L71" i="17"/>
  <c r="B71" i="17"/>
  <c r="A71" i="17"/>
  <c r="S70" i="17"/>
  <c r="Q70" i="17"/>
  <c r="M70" i="17"/>
  <c r="L70" i="17"/>
  <c r="B70" i="17"/>
  <c r="A70" i="17"/>
  <c r="S69" i="17"/>
  <c r="Q69" i="17"/>
  <c r="M69" i="17"/>
  <c r="L69" i="17"/>
  <c r="B69" i="17"/>
  <c r="A69" i="17"/>
  <c r="S68" i="17"/>
  <c r="Q68" i="17"/>
  <c r="M68" i="17"/>
  <c r="L68" i="17"/>
  <c r="B68" i="17"/>
  <c r="A68" i="17"/>
  <c r="S67" i="17"/>
  <c r="Q67" i="17"/>
  <c r="M67" i="17"/>
  <c r="L67" i="17"/>
  <c r="B67" i="17"/>
  <c r="A67" i="17"/>
  <c r="S66" i="17"/>
  <c r="Q66" i="17"/>
  <c r="M66" i="17"/>
  <c r="L66" i="17"/>
  <c r="B66" i="17"/>
  <c r="A66" i="17"/>
  <c r="S65" i="17"/>
  <c r="Q65" i="17"/>
  <c r="M65" i="17"/>
  <c r="L65" i="17"/>
  <c r="B65" i="17"/>
  <c r="A65" i="17"/>
  <c r="S64" i="17"/>
  <c r="Q64" i="17"/>
  <c r="M64" i="17"/>
  <c r="L64" i="17"/>
  <c r="B64" i="17"/>
  <c r="A64" i="17"/>
  <c r="S63" i="17"/>
  <c r="Q63" i="17"/>
  <c r="M63" i="17"/>
  <c r="L63" i="17"/>
  <c r="B63" i="17"/>
  <c r="A63" i="17"/>
  <c r="S62" i="17"/>
  <c r="Q62" i="17"/>
  <c r="M62" i="17"/>
  <c r="L62" i="17"/>
  <c r="B62" i="17"/>
  <c r="A62" i="17"/>
  <c r="S61" i="17"/>
  <c r="Q61" i="17"/>
  <c r="M61" i="17"/>
  <c r="L61" i="17"/>
  <c r="B61" i="17"/>
  <c r="A61" i="17"/>
  <c r="S60" i="17"/>
  <c r="Q60" i="17"/>
  <c r="M60" i="17"/>
  <c r="L60" i="17"/>
  <c r="B60" i="17"/>
  <c r="A60" i="17"/>
  <c r="S59" i="17"/>
  <c r="Q59" i="17"/>
  <c r="M59" i="17"/>
  <c r="L59" i="17"/>
  <c r="B59" i="17"/>
  <c r="A59" i="17"/>
  <c r="S58" i="17"/>
  <c r="Q58" i="17"/>
  <c r="M58" i="17"/>
  <c r="L58" i="17"/>
  <c r="B58" i="17"/>
  <c r="A58" i="17"/>
  <c r="S57" i="17"/>
  <c r="Q57" i="17"/>
  <c r="M57" i="17"/>
  <c r="L57" i="17"/>
  <c r="B57" i="17"/>
  <c r="A57" i="17"/>
  <c r="S56" i="17"/>
  <c r="Q56" i="17"/>
  <c r="M56" i="17"/>
  <c r="L56" i="17"/>
  <c r="B56" i="17"/>
  <c r="A56" i="17"/>
  <c r="S55" i="17"/>
  <c r="Q55" i="17"/>
  <c r="M55" i="17"/>
  <c r="L55" i="17"/>
  <c r="B55" i="17"/>
  <c r="A55" i="17"/>
  <c r="S54" i="17"/>
  <c r="Q54" i="17"/>
  <c r="M54" i="17"/>
  <c r="L54" i="17"/>
  <c r="B54" i="17"/>
  <c r="A54" i="17"/>
  <c r="S53" i="17"/>
  <c r="Q53" i="17"/>
  <c r="M53" i="17"/>
  <c r="L53" i="17"/>
  <c r="B53" i="17"/>
  <c r="A53" i="17"/>
  <c r="S52" i="17"/>
  <c r="Q52" i="17"/>
  <c r="M52" i="17"/>
  <c r="L52" i="17"/>
  <c r="C52" i="17"/>
  <c r="B52" i="17"/>
  <c r="R52" i="17" s="1"/>
  <c r="A52" i="17"/>
  <c r="R51" i="17"/>
  <c r="Q51" i="17"/>
  <c r="M51" i="17"/>
  <c r="L51" i="17"/>
  <c r="C51" i="17"/>
  <c r="B51" i="17"/>
  <c r="D51" i="17" s="1"/>
  <c r="A51" i="17"/>
  <c r="Q50" i="17"/>
  <c r="M50" i="17"/>
  <c r="L50" i="17"/>
  <c r="B50" i="17"/>
  <c r="A50" i="17"/>
  <c r="S49" i="17"/>
  <c r="Q49" i="17"/>
  <c r="M49" i="17"/>
  <c r="N49" i="17" s="1"/>
  <c r="L49" i="17"/>
  <c r="B49" i="17"/>
  <c r="A49" i="17"/>
  <c r="S48" i="17"/>
  <c r="Q48" i="17"/>
  <c r="M48" i="17"/>
  <c r="N48" i="17" s="1"/>
  <c r="L48" i="17"/>
  <c r="B48" i="17"/>
  <c r="A48" i="17"/>
  <c r="S47" i="17"/>
  <c r="Q47" i="17"/>
  <c r="M47" i="17"/>
  <c r="N47" i="17" s="1"/>
  <c r="L47" i="17"/>
  <c r="B47" i="17"/>
  <c r="A47" i="17"/>
  <c r="S46" i="17"/>
  <c r="Q46" i="17"/>
  <c r="M46" i="17"/>
  <c r="N46" i="17" s="1"/>
  <c r="L46" i="17"/>
  <c r="B46" i="17"/>
  <c r="A46" i="17"/>
  <c r="S45" i="17"/>
  <c r="Q45" i="17"/>
  <c r="M45" i="17"/>
  <c r="N45" i="17" s="1"/>
  <c r="L45" i="17"/>
  <c r="B45" i="17"/>
  <c r="A45" i="17"/>
  <c r="S44" i="17"/>
  <c r="Q44" i="17"/>
  <c r="M44" i="17"/>
  <c r="N44" i="17" s="1"/>
  <c r="L44" i="17"/>
  <c r="B44" i="17"/>
  <c r="A44" i="17"/>
  <c r="S43" i="17"/>
  <c r="Q43" i="17"/>
  <c r="M43" i="17"/>
  <c r="N43" i="17" s="1"/>
  <c r="L43" i="17"/>
  <c r="B43" i="17"/>
  <c r="A43" i="17"/>
  <c r="S42" i="17"/>
  <c r="Q42" i="17"/>
  <c r="M42" i="17"/>
  <c r="N42" i="17" s="1"/>
  <c r="L42" i="17"/>
  <c r="B42" i="17"/>
  <c r="A42" i="17"/>
  <c r="S41" i="17"/>
  <c r="Q41" i="17"/>
  <c r="M41" i="17"/>
  <c r="N41" i="17" s="1"/>
  <c r="L41" i="17"/>
  <c r="B41" i="17"/>
  <c r="A41" i="17"/>
  <c r="S40" i="17"/>
  <c r="Q40" i="17"/>
  <c r="M40" i="17"/>
  <c r="N40" i="17" s="1"/>
  <c r="L40" i="17"/>
  <c r="B40" i="17"/>
  <c r="A40" i="17"/>
  <c r="S39" i="17"/>
  <c r="Q39" i="17"/>
  <c r="M39" i="17"/>
  <c r="N39" i="17" s="1"/>
  <c r="L39" i="17"/>
  <c r="B39" i="17"/>
  <c r="A39" i="17"/>
  <c r="S38" i="17"/>
  <c r="Q38" i="17"/>
  <c r="M38" i="17"/>
  <c r="N38" i="17" s="1"/>
  <c r="L38" i="17"/>
  <c r="B38" i="17"/>
  <c r="A38" i="17"/>
  <c r="S37" i="17"/>
  <c r="Q37" i="17"/>
  <c r="M37" i="17"/>
  <c r="N37" i="17" s="1"/>
  <c r="L37" i="17"/>
  <c r="B37" i="17"/>
  <c r="A37" i="17"/>
  <c r="S36" i="17"/>
  <c r="Q36" i="17"/>
  <c r="M36" i="17"/>
  <c r="N36" i="17" s="1"/>
  <c r="L36" i="17"/>
  <c r="B36" i="17"/>
  <c r="A36" i="17"/>
  <c r="S35" i="17"/>
  <c r="Q35" i="17"/>
  <c r="M35" i="17"/>
  <c r="N35" i="17" s="1"/>
  <c r="L35" i="17"/>
  <c r="B35" i="17"/>
  <c r="A35" i="17"/>
  <c r="S34" i="17"/>
  <c r="Q34" i="17"/>
  <c r="M34" i="17"/>
  <c r="N34" i="17" s="1"/>
  <c r="L34" i="17"/>
  <c r="B34" i="17"/>
  <c r="A34" i="17"/>
  <c r="S33" i="17"/>
  <c r="Q33" i="17"/>
  <c r="M33" i="17"/>
  <c r="N33" i="17" s="1"/>
  <c r="L33" i="17"/>
  <c r="B33" i="17"/>
  <c r="A33" i="17"/>
  <c r="S32" i="17"/>
  <c r="Q32" i="17"/>
  <c r="M32" i="17"/>
  <c r="N32" i="17" s="1"/>
  <c r="L32" i="17"/>
  <c r="B32" i="17"/>
  <c r="A32" i="17"/>
  <c r="S31" i="17"/>
  <c r="Q31" i="17"/>
  <c r="M31" i="17"/>
  <c r="N31" i="17" s="1"/>
  <c r="L31" i="17"/>
  <c r="B31" i="17"/>
  <c r="A31" i="17"/>
  <c r="S30" i="17"/>
  <c r="Q30" i="17"/>
  <c r="M30" i="17"/>
  <c r="N30" i="17" s="1"/>
  <c r="L30" i="17"/>
  <c r="B30" i="17"/>
  <c r="A30" i="17"/>
  <c r="S29" i="17"/>
  <c r="Q29" i="17"/>
  <c r="M29" i="17"/>
  <c r="N29" i="17" s="1"/>
  <c r="L29" i="17"/>
  <c r="B29" i="17"/>
  <c r="A29" i="17"/>
  <c r="S28" i="17"/>
  <c r="Q28" i="17"/>
  <c r="M28" i="17"/>
  <c r="N28" i="17" s="1"/>
  <c r="L28" i="17"/>
  <c r="B28" i="17"/>
  <c r="A28" i="17"/>
  <c r="S27" i="17"/>
  <c r="Q27" i="17"/>
  <c r="M27" i="17"/>
  <c r="N27" i="17" s="1"/>
  <c r="L27" i="17"/>
  <c r="B27" i="17"/>
  <c r="A27" i="17"/>
  <c r="S26" i="17"/>
  <c r="Q26" i="17"/>
  <c r="M26" i="17"/>
  <c r="N26" i="17" s="1"/>
  <c r="L26" i="17"/>
  <c r="B26" i="17"/>
  <c r="A26" i="17"/>
  <c r="S25" i="17"/>
  <c r="Q25" i="17"/>
  <c r="M25" i="17"/>
  <c r="N25" i="17" s="1"/>
  <c r="L25" i="17"/>
  <c r="B25" i="17"/>
  <c r="A25" i="17"/>
  <c r="S24" i="17"/>
  <c r="Q24" i="17"/>
  <c r="M24" i="17"/>
  <c r="N24" i="17" s="1"/>
  <c r="L24" i="17"/>
  <c r="B24" i="17"/>
  <c r="A24" i="17"/>
  <c r="S23" i="17"/>
  <c r="Q23" i="17"/>
  <c r="M23" i="17"/>
  <c r="N23" i="17" s="1"/>
  <c r="L23" i="17"/>
  <c r="B23" i="17"/>
  <c r="A23" i="17"/>
  <c r="S22" i="17"/>
  <c r="Q22" i="17"/>
  <c r="M22" i="17"/>
  <c r="N22" i="17" s="1"/>
  <c r="L22" i="17"/>
  <c r="B22" i="17"/>
  <c r="A22" i="17"/>
  <c r="S21" i="17"/>
  <c r="Q21" i="17"/>
  <c r="M21" i="17"/>
  <c r="N21" i="17" s="1"/>
  <c r="L21" i="17"/>
  <c r="B21" i="17"/>
  <c r="A21" i="17"/>
  <c r="S20" i="17"/>
  <c r="Q20" i="17"/>
  <c r="M20" i="17"/>
  <c r="N20" i="17" s="1"/>
  <c r="L20" i="17"/>
  <c r="B20" i="17"/>
  <c r="A20" i="17"/>
  <c r="S19" i="17"/>
  <c r="Q19" i="17"/>
  <c r="M19" i="17"/>
  <c r="N19" i="17" s="1"/>
  <c r="L19" i="17"/>
  <c r="B19" i="17"/>
  <c r="A19" i="17"/>
  <c r="S18" i="17"/>
  <c r="Q18" i="17"/>
  <c r="M18" i="17"/>
  <c r="N18" i="17" s="1"/>
  <c r="L18" i="17"/>
  <c r="B18" i="17"/>
  <c r="A18" i="17"/>
  <c r="S17" i="17"/>
  <c r="Q17" i="17"/>
  <c r="M17" i="17"/>
  <c r="N17" i="17" s="1"/>
  <c r="L17" i="17"/>
  <c r="B17" i="17"/>
  <c r="A17" i="17"/>
  <c r="S16" i="17"/>
  <c r="M16" i="17"/>
  <c r="N16" i="17" s="1"/>
  <c r="L16" i="17"/>
  <c r="C16" i="17"/>
  <c r="D16" i="17" s="1"/>
  <c r="B16" i="17"/>
  <c r="R16" i="17" s="1"/>
  <c r="A16" i="17"/>
  <c r="L15" i="17"/>
  <c r="S15" i="17" s="1"/>
  <c r="D15" i="17"/>
  <c r="B15" i="17"/>
  <c r="C15" i="17" s="1"/>
  <c r="A15" i="17"/>
  <c r="S14" i="17"/>
  <c r="M14" i="17"/>
  <c r="L14" i="17"/>
  <c r="C14" i="17"/>
  <c r="B14" i="17"/>
  <c r="R14" i="17" s="1"/>
  <c r="A14" i="17"/>
  <c r="L13" i="17"/>
  <c r="B13" i="17"/>
  <c r="A13" i="17"/>
  <c r="S12" i="17"/>
  <c r="M12" i="17"/>
  <c r="N12" i="17" s="1"/>
  <c r="L12" i="17"/>
  <c r="C12" i="17"/>
  <c r="D12" i="17" s="1"/>
  <c r="B12" i="17"/>
  <c r="R12" i="17" s="1"/>
  <c r="A12" i="17"/>
  <c r="L11" i="17"/>
  <c r="S11" i="17" s="1"/>
  <c r="B11" i="17"/>
  <c r="C11" i="17" s="1"/>
  <c r="A11" i="17"/>
  <c r="S10" i="17"/>
  <c r="M10" i="17"/>
  <c r="L10" i="17"/>
  <c r="N10" i="17" s="1"/>
  <c r="C10" i="17"/>
  <c r="B10" i="17"/>
  <c r="R10" i="17" s="1"/>
  <c r="A10" i="17"/>
  <c r="L9" i="17"/>
  <c r="B9" i="17"/>
  <c r="R9" i="17" s="1"/>
  <c r="A9" i="17"/>
  <c r="S8" i="17"/>
  <c r="M8" i="17"/>
  <c r="N8" i="17" s="1"/>
  <c r="L8" i="17"/>
  <c r="C8" i="17"/>
  <c r="D8" i="17" s="1"/>
  <c r="B8" i="17"/>
  <c r="R8" i="17" s="1"/>
  <c r="A8" i="17"/>
  <c r="L7" i="17"/>
  <c r="S7" i="17" s="1"/>
  <c r="B7" i="17"/>
  <c r="C7" i="17" s="1"/>
  <c r="A7" i="17"/>
  <c r="S6" i="17"/>
  <c r="M6" i="17"/>
  <c r="L6" i="17"/>
  <c r="N6" i="17" s="1"/>
  <c r="C6" i="17"/>
  <c r="B6" i="17"/>
  <c r="R6" i="17" s="1"/>
  <c r="A6" i="17"/>
  <c r="R5" i="17"/>
  <c r="L5" i="17"/>
  <c r="B5" i="17"/>
  <c r="A5" i="17"/>
  <c r="S4" i="17"/>
  <c r="M4" i="17"/>
  <c r="N4" i="17" s="1"/>
  <c r="L4" i="17"/>
  <c r="C4" i="17"/>
  <c r="D4" i="17" s="1"/>
  <c r="B4" i="17"/>
  <c r="R4" i="17" s="1"/>
  <c r="A4" i="17"/>
  <c r="L3" i="17"/>
  <c r="S3" i="17" s="1"/>
  <c r="D3" i="17"/>
  <c r="B3" i="17"/>
  <c r="C3" i="17" s="1"/>
  <c r="A3" i="17"/>
  <c r="S2" i="17"/>
  <c r="M2" i="17"/>
  <c r="L2" i="17"/>
  <c r="C2" i="17"/>
  <c r="B2" i="17"/>
  <c r="R2" i="17" s="1"/>
  <c r="A2" i="17"/>
  <c r="B1" i="17"/>
  <c r="I16" i="15"/>
  <c r="H14" i="15"/>
  <c r="G14" i="15"/>
  <c r="F14" i="15"/>
  <c r="E14" i="15"/>
  <c r="D14" i="15"/>
  <c r="C14" i="15"/>
  <c r="I15" i="15"/>
  <c r="H13" i="15"/>
  <c r="G13" i="15"/>
  <c r="F13" i="15"/>
  <c r="E13" i="15"/>
  <c r="D13" i="15"/>
  <c r="C13" i="15"/>
  <c r="I14" i="15"/>
  <c r="H15" i="15"/>
  <c r="G15" i="15"/>
  <c r="F15" i="15"/>
  <c r="E15" i="15"/>
  <c r="D15" i="15"/>
  <c r="C15" i="15"/>
  <c r="I13" i="15"/>
  <c r="H12" i="15"/>
  <c r="G12" i="15"/>
  <c r="F12" i="15"/>
  <c r="E12" i="15"/>
  <c r="D12" i="15"/>
  <c r="C12" i="15"/>
  <c r="I12" i="15"/>
  <c r="H5" i="15"/>
  <c r="G5" i="15"/>
  <c r="F5" i="15"/>
  <c r="E5" i="15"/>
  <c r="D5" i="15"/>
  <c r="C5" i="15"/>
  <c r="I11" i="15"/>
  <c r="H3" i="15"/>
  <c r="G3" i="15"/>
  <c r="F3" i="15"/>
  <c r="E3" i="15"/>
  <c r="D3" i="15"/>
  <c r="C3" i="15"/>
  <c r="I10" i="15"/>
  <c r="H11" i="15"/>
  <c r="G11" i="15"/>
  <c r="F11" i="15"/>
  <c r="E11" i="15"/>
  <c r="D11" i="15"/>
  <c r="C11" i="15"/>
  <c r="I9" i="15"/>
  <c r="H8" i="15"/>
  <c r="G8" i="15"/>
  <c r="F8" i="15"/>
  <c r="E8" i="15"/>
  <c r="D8" i="15"/>
  <c r="C8" i="15"/>
  <c r="I8" i="15"/>
  <c r="H10" i="15"/>
  <c r="G10" i="15"/>
  <c r="F10" i="15"/>
  <c r="E10" i="15"/>
  <c r="D10" i="15"/>
  <c r="C10" i="15"/>
  <c r="I7" i="15"/>
  <c r="H6" i="15"/>
  <c r="G6" i="15"/>
  <c r="F6" i="15"/>
  <c r="E6" i="15"/>
  <c r="D6" i="15"/>
  <c r="C6" i="15"/>
  <c r="I6" i="15"/>
  <c r="H7" i="15"/>
  <c r="G7" i="15"/>
  <c r="F7" i="15"/>
  <c r="E7" i="15"/>
  <c r="D7" i="15"/>
  <c r="C7" i="15"/>
  <c r="I5" i="15"/>
  <c r="H16" i="15"/>
  <c r="G16" i="15"/>
  <c r="F16" i="15"/>
  <c r="E16" i="15"/>
  <c r="D16" i="15"/>
  <c r="C16" i="15"/>
  <c r="I4" i="15"/>
  <c r="H9" i="15"/>
  <c r="G9" i="15"/>
  <c r="F9" i="15"/>
  <c r="E9" i="15"/>
  <c r="D9" i="15"/>
  <c r="C9" i="15"/>
  <c r="I3" i="15"/>
  <c r="H4" i="15"/>
  <c r="G4" i="15"/>
  <c r="F4" i="15"/>
  <c r="E4" i="15"/>
  <c r="D4" i="15"/>
  <c r="C4" i="15"/>
  <c r="I2" i="15"/>
  <c r="H2" i="15"/>
  <c r="G2" i="15"/>
  <c r="F2" i="15"/>
  <c r="E2" i="15"/>
  <c r="D2" i="15"/>
  <c r="C2" i="15"/>
  <c r="A1" i="14"/>
  <c r="G82" i="13"/>
  <c r="F82" i="13"/>
  <c r="E82" i="13"/>
  <c r="D82" i="13"/>
  <c r="C82" i="13"/>
  <c r="A82" i="13"/>
  <c r="G81" i="13"/>
  <c r="F81" i="13"/>
  <c r="E81" i="13"/>
  <c r="D81" i="13"/>
  <c r="C81" i="13"/>
  <c r="A81" i="13"/>
  <c r="G80" i="13"/>
  <c r="F80" i="13"/>
  <c r="E80" i="13"/>
  <c r="D80" i="13"/>
  <c r="C80" i="13"/>
  <c r="A80" i="13"/>
  <c r="G79" i="13"/>
  <c r="F79" i="13"/>
  <c r="E79" i="13"/>
  <c r="D79" i="13"/>
  <c r="C79" i="13"/>
  <c r="A79" i="13"/>
  <c r="G78" i="13"/>
  <c r="F78" i="13"/>
  <c r="E78" i="13"/>
  <c r="D78" i="13"/>
  <c r="C78" i="13"/>
  <c r="A78" i="13"/>
  <c r="G77" i="13"/>
  <c r="F77" i="13"/>
  <c r="E77" i="13"/>
  <c r="D77" i="13"/>
  <c r="C77" i="13"/>
  <c r="A77" i="13"/>
  <c r="G76" i="13"/>
  <c r="F76" i="13"/>
  <c r="E76" i="13"/>
  <c r="D76" i="13"/>
  <c r="C76" i="13"/>
  <c r="A76" i="13"/>
  <c r="G75" i="13"/>
  <c r="F75" i="13"/>
  <c r="E75" i="13"/>
  <c r="D75" i="13"/>
  <c r="C75" i="13"/>
  <c r="A75" i="13"/>
  <c r="G74" i="13"/>
  <c r="F74" i="13"/>
  <c r="E74" i="13"/>
  <c r="D74" i="13"/>
  <c r="C74" i="13"/>
  <c r="A74" i="13"/>
  <c r="G73" i="13"/>
  <c r="F73" i="13"/>
  <c r="E73" i="13"/>
  <c r="D73" i="13"/>
  <c r="C73" i="13"/>
  <c r="A73" i="13"/>
  <c r="G72" i="13"/>
  <c r="F72" i="13"/>
  <c r="E72" i="13"/>
  <c r="D72" i="13"/>
  <c r="C72" i="13"/>
  <c r="A72" i="13"/>
  <c r="G71" i="13"/>
  <c r="F67" i="13"/>
  <c r="E67" i="13"/>
  <c r="D67" i="13"/>
  <c r="C67" i="13"/>
  <c r="A67" i="13"/>
  <c r="G70" i="13"/>
  <c r="F71" i="13"/>
  <c r="E71" i="13"/>
  <c r="D71" i="13"/>
  <c r="C71" i="13"/>
  <c r="A71" i="13"/>
  <c r="G69" i="13"/>
  <c r="F70" i="13"/>
  <c r="E70" i="13"/>
  <c r="D70" i="13"/>
  <c r="C70" i="13"/>
  <c r="A70" i="13"/>
  <c r="G68" i="13"/>
  <c r="F69" i="13"/>
  <c r="E69" i="13"/>
  <c r="D69" i="13"/>
  <c r="C69" i="13"/>
  <c r="G67" i="13"/>
  <c r="F68" i="13"/>
  <c r="E68" i="13"/>
  <c r="D68" i="13"/>
  <c r="C68" i="13"/>
  <c r="A68" i="13"/>
  <c r="G66" i="13"/>
  <c r="F66" i="13"/>
  <c r="E66" i="13"/>
  <c r="D66" i="13"/>
  <c r="C66" i="13"/>
  <c r="G65" i="13"/>
  <c r="F65" i="13"/>
  <c r="E65" i="13"/>
  <c r="D65" i="13"/>
  <c r="C65" i="13"/>
  <c r="A65" i="13"/>
  <c r="G64" i="13"/>
  <c r="F64" i="13"/>
  <c r="E64" i="13"/>
  <c r="D64" i="13"/>
  <c r="C64" i="13"/>
  <c r="A64" i="13"/>
  <c r="G63" i="13"/>
  <c r="F63" i="13"/>
  <c r="E63" i="13"/>
  <c r="D63" i="13"/>
  <c r="C63" i="13"/>
  <c r="A63" i="13"/>
  <c r="G62" i="13"/>
  <c r="F62" i="13"/>
  <c r="E62" i="13"/>
  <c r="D62" i="13"/>
  <c r="C62" i="13"/>
  <c r="G61" i="13"/>
  <c r="F60" i="13"/>
  <c r="E60" i="13"/>
  <c r="D60" i="13"/>
  <c r="C60" i="13"/>
  <c r="A60" i="13"/>
  <c r="G60" i="13"/>
  <c r="F59" i="13"/>
  <c r="E59" i="13"/>
  <c r="D59" i="13"/>
  <c r="C59" i="13"/>
  <c r="A59" i="13"/>
  <c r="G59" i="13"/>
  <c r="F58" i="13"/>
  <c r="E58" i="13"/>
  <c r="D58" i="13"/>
  <c r="C58" i="13"/>
  <c r="A58" i="13"/>
  <c r="G58" i="13"/>
  <c r="F57" i="13"/>
  <c r="E57" i="13"/>
  <c r="D57" i="13"/>
  <c r="C57" i="13"/>
  <c r="A57" i="13"/>
  <c r="G57" i="13"/>
  <c r="F56" i="13"/>
  <c r="E56" i="13"/>
  <c r="D56" i="13"/>
  <c r="C56" i="13"/>
  <c r="A56" i="13"/>
  <c r="G56" i="13"/>
  <c r="F55" i="13"/>
  <c r="E55" i="13"/>
  <c r="D55" i="13"/>
  <c r="C55" i="13"/>
  <c r="A55" i="13"/>
  <c r="G55" i="13"/>
  <c r="F54" i="13"/>
  <c r="E54" i="13"/>
  <c r="D54" i="13"/>
  <c r="C54" i="13"/>
  <c r="A54" i="13"/>
  <c r="G54" i="13"/>
  <c r="F53" i="13"/>
  <c r="E53" i="13"/>
  <c r="D53" i="13"/>
  <c r="C53" i="13"/>
  <c r="G53" i="13"/>
  <c r="F52" i="13"/>
  <c r="E52" i="13"/>
  <c r="D52" i="13"/>
  <c r="C52" i="13"/>
  <c r="A52" i="13"/>
  <c r="G52" i="13"/>
  <c r="F51" i="13"/>
  <c r="E51" i="13"/>
  <c r="D51" i="13"/>
  <c r="C51" i="13"/>
  <c r="A51" i="13"/>
  <c r="G51" i="13"/>
  <c r="F40" i="13"/>
  <c r="E40" i="13"/>
  <c r="D40" i="13"/>
  <c r="C40" i="13"/>
  <c r="A40" i="13"/>
  <c r="G50" i="13"/>
  <c r="F50" i="13"/>
  <c r="E50" i="13"/>
  <c r="D50" i="13"/>
  <c r="C50" i="13"/>
  <c r="G49" i="13"/>
  <c r="F49" i="13"/>
  <c r="E49" i="13"/>
  <c r="D49" i="13"/>
  <c r="C49" i="13"/>
  <c r="A49" i="13"/>
  <c r="G48" i="13"/>
  <c r="F48" i="13"/>
  <c r="E48" i="13"/>
  <c r="D48" i="13"/>
  <c r="C48" i="13"/>
  <c r="G47" i="13"/>
  <c r="F47" i="13"/>
  <c r="E47" i="13"/>
  <c r="D47" i="13"/>
  <c r="C47" i="13"/>
  <c r="A47" i="13"/>
  <c r="G46" i="13"/>
  <c r="F45" i="13"/>
  <c r="E45" i="13"/>
  <c r="D45" i="13"/>
  <c r="C45" i="13"/>
  <c r="G45" i="13"/>
  <c r="F44" i="13"/>
  <c r="E44" i="13"/>
  <c r="D44" i="13"/>
  <c r="C44" i="13"/>
  <c r="A44" i="13"/>
  <c r="G44" i="13"/>
  <c r="F43" i="13"/>
  <c r="E43" i="13"/>
  <c r="D43" i="13"/>
  <c r="C43" i="13"/>
  <c r="G43" i="13"/>
  <c r="F42" i="13"/>
  <c r="E42" i="13"/>
  <c r="D42" i="13"/>
  <c r="C42" i="13"/>
  <c r="A42" i="13"/>
  <c r="G42" i="13"/>
  <c r="F39" i="13"/>
  <c r="E39" i="13"/>
  <c r="D39" i="13"/>
  <c r="C39" i="13"/>
  <c r="G41" i="13"/>
  <c r="F38" i="13"/>
  <c r="E38" i="13"/>
  <c r="D38" i="13"/>
  <c r="C38" i="13"/>
  <c r="A38" i="13"/>
  <c r="G40" i="13"/>
  <c r="F37" i="13"/>
  <c r="E37" i="13"/>
  <c r="D37" i="13"/>
  <c r="C37" i="13"/>
  <c r="A37" i="13"/>
  <c r="G39" i="13"/>
  <c r="F36" i="13"/>
  <c r="E36" i="13"/>
  <c r="D36" i="13"/>
  <c r="C36" i="13"/>
  <c r="A36" i="13"/>
  <c r="G38" i="13"/>
  <c r="F35" i="13"/>
  <c r="E35" i="13"/>
  <c r="D35" i="13"/>
  <c r="C35" i="13"/>
  <c r="A35" i="13"/>
  <c r="G37" i="13"/>
  <c r="F34" i="13"/>
  <c r="E34" i="13"/>
  <c r="D34" i="13"/>
  <c r="C34" i="13"/>
  <c r="A34" i="13"/>
  <c r="G36" i="13"/>
  <c r="F33" i="13"/>
  <c r="E33" i="13"/>
  <c r="D33" i="13"/>
  <c r="C33" i="13"/>
  <c r="A33" i="13"/>
  <c r="G35" i="13"/>
  <c r="F16" i="13"/>
  <c r="E16" i="13"/>
  <c r="D16" i="13"/>
  <c r="C16" i="13"/>
  <c r="A16" i="13"/>
  <c r="G34" i="13"/>
  <c r="F32" i="13"/>
  <c r="E32" i="13"/>
  <c r="D32" i="13"/>
  <c r="C32" i="13"/>
  <c r="A32" i="13"/>
  <c r="G33" i="13"/>
  <c r="F31" i="13"/>
  <c r="E31" i="13"/>
  <c r="D31" i="13"/>
  <c r="C31" i="13"/>
  <c r="A31" i="13"/>
  <c r="G32" i="13"/>
  <c r="F30" i="13"/>
  <c r="E30" i="13"/>
  <c r="D30" i="13"/>
  <c r="C30" i="13"/>
  <c r="A30" i="13"/>
  <c r="G31" i="13"/>
  <c r="F29" i="13"/>
  <c r="E29" i="13"/>
  <c r="D29" i="13"/>
  <c r="C29" i="13"/>
  <c r="A29" i="13"/>
  <c r="G30" i="13"/>
  <c r="F46" i="13"/>
  <c r="E46" i="13"/>
  <c r="D46" i="13"/>
  <c r="C46" i="13"/>
  <c r="G29" i="13"/>
  <c r="F15" i="13"/>
  <c r="E15" i="13"/>
  <c r="D15" i="13"/>
  <c r="C15" i="13"/>
  <c r="A15" i="13"/>
  <c r="G28" i="13"/>
  <c r="F28" i="13"/>
  <c r="E28" i="13"/>
  <c r="D28" i="13"/>
  <c r="C28" i="13"/>
  <c r="A28" i="13"/>
  <c r="G27" i="13"/>
  <c r="F27" i="13"/>
  <c r="E27" i="13"/>
  <c r="D27" i="13"/>
  <c r="C27" i="13"/>
  <c r="A27" i="13"/>
  <c r="G26" i="13"/>
  <c r="F61" i="13"/>
  <c r="E61" i="13"/>
  <c r="D61" i="13"/>
  <c r="C61" i="13"/>
  <c r="G25" i="13"/>
  <c r="F26" i="13"/>
  <c r="E26" i="13"/>
  <c r="D26" i="13"/>
  <c r="C26" i="13"/>
  <c r="A26" i="13"/>
  <c r="G24" i="13"/>
  <c r="F24" i="13"/>
  <c r="E24" i="13"/>
  <c r="D24" i="13"/>
  <c r="C24" i="13"/>
  <c r="G23" i="13"/>
  <c r="F23" i="13"/>
  <c r="E23" i="13"/>
  <c r="D23" i="13"/>
  <c r="C23" i="13"/>
  <c r="A23" i="13"/>
  <c r="G22" i="13"/>
  <c r="F22" i="13"/>
  <c r="E22" i="13"/>
  <c r="D22" i="13"/>
  <c r="C22" i="13"/>
  <c r="A22" i="13"/>
  <c r="G21" i="13"/>
  <c r="F21" i="13"/>
  <c r="E21" i="13"/>
  <c r="D21" i="13"/>
  <c r="C21" i="13"/>
  <c r="A21" i="13"/>
  <c r="G20" i="13"/>
  <c r="F20" i="13"/>
  <c r="E20" i="13"/>
  <c r="D20" i="13"/>
  <c r="C20" i="13"/>
  <c r="A20" i="13"/>
  <c r="G19" i="13"/>
  <c r="F19" i="13"/>
  <c r="E19" i="13"/>
  <c r="D19" i="13"/>
  <c r="C19" i="13"/>
  <c r="A19" i="13"/>
  <c r="G18" i="13"/>
  <c r="F18" i="13"/>
  <c r="E18" i="13"/>
  <c r="D18" i="13"/>
  <c r="C18" i="13"/>
  <c r="A18" i="13"/>
  <c r="G17" i="13"/>
  <c r="F17" i="13"/>
  <c r="E17" i="13"/>
  <c r="D17" i="13"/>
  <c r="C17" i="13"/>
  <c r="A17" i="13"/>
  <c r="G16" i="13"/>
  <c r="F41" i="13"/>
  <c r="E41" i="13"/>
  <c r="D41" i="13"/>
  <c r="C41" i="13"/>
  <c r="G15" i="13"/>
  <c r="F14" i="13"/>
  <c r="E14" i="13"/>
  <c r="D14" i="13"/>
  <c r="C14" i="13"/>
  <c r="A14" i="13"/>
  <c r="G14" i="13"/>
  <c r="F13" i="13"/>
  <c r="E13" i="13"/>
  <c r="D13" i="13"/>
  <c r="C13" i="13"/>
  <c r="G13" i="13"/>
  <c r="F12" i="13"/>
  <c r="E12" i="13"/>
  <c r="D12" i="13"/>
  <c r="C12" i="13"/>
  <c r="A12" i="13"/>
  <c r="G12" i="13"/>
  <c r="F11" i="13"/>
  <c r="E11" i="13"/>
  <c r="D11" i="13"/>
  <c r="C11" i="13"/>
  <c r="A11" i="13"/>
  <c r="G11" i="13"/>
  <c r="F10" i="13"/>
  <c r="E10" i="13"/>
  <c r="D10" i="13"/>
  <c r="C10" i="13"/>
  <c r="A10" i="13"/>
  <c r="G10" i="13"/>
  <c r="F9" i="13"/>
  <c r="E9" i="13"/>
  <c r="D9" i="13"/>
  <c r="C9" i="13"/>
  <c r="A9" i="13"/>
  <c r="G9" i="13"/>
  <c r="F8" i="13"/>
  <c r="E8" i="13"/>
  <c r="D8" i="13"/>
  <c r="C8" i="13"/>
  <c r="A8" i="13"/>
  <c r="G8" i="13"/>
  <c r="F7" i="13"/>
  <c r="E7" i="13"/>
  <c r="D7" i="13"/>
  <c r="C7" i="13"/>
  <c r="G7" i="13"/>
  <c r="F6" i="13"/>
  <c r="E6" i="13"/>
  <c r="D6" i="13"/>
  <c r="C6" i="13"/>
  <c r="A6" i="13"/>
  <c r="G6" i="13"/>
  <c r="F5" i="13"/>
  <c r="E5" i="13"/>
  <c r="D5" i="13"/>
  <c r="C5" i="13"/>
  <c r="A5" i="13"/>
  <c r="G5" i="13"/>
  <c r="F4" i="13"/>
  <c r="E4" i="13"/>
  <c r="D4" i="13"/>
  <c r="C4" i="13"/>
  <c r="A4" i="13"/>
  <c r="G4" i="13"/>
  <c r="F25" i="13"/>
  <c r="E25" i="13"/>
  <c r="D25" i="13"/>
  <c r="C25" i="13"/>
  <c r="G3" i="13"/>
  <c r="F3" i="13"/>
  <c r="E3" i="13"/>
  <c r="D3" i="13"/>
  <c r="C3" i="13"/>
  <c r="A3" i="13"/>
  <c r="G2" i="13"/>
  <c r="F2" i="13"/>
  <c r="E2" i="13"/>
  <c r="D2" i="13"/>
  <c r="C2" i="13"/>
  <c r="A1" i="11"/>
  <c r="I108" i="10"/>
  <c r="H108" i="10"/>
  <c r="G108" i="10"/>
  <c r="F108" i="10"/>
  <c r="E108" i="10"/>
  <c r="D108" i="10"/>
  <c r="C108" i="10"/>
  <c r="A108" i="10"/>
  <c r="I107" i="10"/>
  <c r="H107" i="10"/>
  <c r="G107" i="10"/>
  <c r="F107" i="10"/>
  <c r="E107" i="10"/>
  <c r="D107" i="10"/>
  <c r="C107" i="10"/>
  <c r="A107" i="10"/>
  <c r="I106" i="10"/>
  <c r="H106" i="10"/>
  <c r="G106" i="10"/>
  <c r="F106" i="10"/>
  <c r="E106" i="10"/>
  <c r="D106" i="10"/>
  <c r="C106" i="10"/>
  <c r="A106" i="10"/>
  <c r="I105" i="10"/>
  <c r="H105" i="10"/>
  <c r="G105" i="10"/>
  <c r="F105" i="10"/>
  <c r="E105" i="10"/>
  <c r="D105" i="10"/>
  <c r="C105" i="10"/>
  <c r="A105" i="10"/>
  <c r="I104" i="10"/>
  <c r="H104" i="10"/>
  <c r="G104" i="10"/>
  <c r="F104" i="10"/>
  <c r="E104" i="10"/>
  <c r="D104" i="10"/>
  <c r="C104" i="10"/>
  <c r="A104" i="10"/>
  <c r="I103" i="10"/>
  <c r="H103" i="10"/>
  <c r="G103" i="10"/>
  <c r="F103" i="10"/>
  <c r="E103" i="10"/>
  <c r="D103" i="10"/>
  <c r="C103" i="10"/>
  <c r="A103" i="10"/>
  <c r="I102" i="10"/>
  <c r="H102" i="10"/>
  <c r="G102" i="10"/>
  <c r="F102" i="10"/>
  <c r="E102" i="10"/>
  <c r="D102" i="10"/>
  <c r="C102" i="10"/>
  <c r="A102" i="10"/>
  <c r="I101" i="10"/>
  <c r="H101" i="10"/>
  <c r="G101" i="10"/>
  <c r="F101" i="10"/>
  <c r="E101" i="10"/>
  <c r="D101" i="10"/>
  <c r="C101" i="10"/>
  <c r="A101" i="10"/>
  <c r="I100" i="10"/>
  <c r="H99" i="10"/>
  <c r="G99" i="10"/>
  <c r="F99" i="10"/>
  <c r="E99" i="10"/>
  <c r="D99" i="10"/>
  <c r="C99" i="10"/>
  <c r="A99" i="10"/>
  <c r="I99" i="10"/>
  <c r="H21" i="10"/>
  <c r="G21" i="10"/>
  <c r="F21" i="10"/>
  <c r="E21" i="10"/>
  <c r="D21" i="10"/>
  <c r="C21" i="10"/>
  <c r="A21" i="10"/>
  <c r="I98" i="10"/>
  <c r="H22" i="10"/>
  <c r="G22" i="10"/>
  <c r="F22" i="10"/>
  <c r="E22" i="10"/>
  <c r="D22" i="10"/>
  <c r="C22" i="10"/>
  <c r="A22" i="10"/>
  <c r="I97" i="10"/>
  <c r="H98" i="10"/>
  <c r="G98" i="10"/>
  <c r="F98" i="10"/>
  <c r="E98" i="10"/>
  <c r="D98" i="10"/>
  <c r="C98" i="10"/>
  <c r="A98" i="10"/>
  <c r="I96" i="10"/>
  <c r="H100" i="10"/>
  <c r="G100" i="10"/>
  <c r="F100" i="10"/>
  <c r="E100" i="10"/>
  <c r="D100" i="10"/>
  <c r="C100" i="10"/>
  <c r="A100" i="10"/>
  <c r="I95" i="10"/>
  <c r="H97" i="10"/>
  <c r="G97" i="10"/>
  <c r="F97" i="10"/>
  <c r="E97" i="10"/>
  <c r="D97" i="10"/>
  <c r="C97" i="10"/>
  <c r="A97" i="10"/>
  <c r="I94" i="10"/>
  <c r="H96" i="10"/>
  <c r="G96" i="10"/>
  <c r="F96" i="10"/>
  <c r="E96" i="10"/>
  <c r="D96" i="10"/>
  <c r="C96" i="10"/>
  <c r="A96" i="10"/>
  <c r="I93" i="10"/>
  <c r="H95" i="10"/>
  <c r="G95" i="10"/>
  <c r="F95" i="10"/>
  <c r="E95" i="10"/>
  <c r="D95" i="10"/>
  <c r="C95" i="10"/>
  <c r="A95" i="10"/>
  <c r="I92" i="10"/>
  <c r="H94" i="10"/>
  <c r="G94" i="10"/>
  <c r="F94" i="10"/>
  <c r="E94" i="10"/>
  <c r="D94" i="10"/>
  <c r="C94" i="10"/>
  <c r="A94" i="10"/>
  <c r="I91" i="10"/>
  <c r="H93" i="10"/>
  <c r="G93" i="10"/>
  <c r="F93" i="10"/>
  <c r="E93" i="10"/>
  <c r="D93" i="10"/>
  <c r="C93" i="10"/>
  <c r="A93" i="10"/>
  <c r="I90" i="10"/>
  <c r="H92" i="10"/>
  <c r="G92" i="10"/>
  <c r="F92" i="10"/>
  <c r="E92" i="10"/>
  <c r="D92" i="10"/>
  <c r="C92" i="10"/>
  <c r="A92" i="10"/>
  <c r="I89" i="10"/>
  <c r="H90" i="10"/>
  <c r="G90" i="10"/>
  <c r="F90" i="10"/>
  <c r="E90" i="10"/>
  <c r="D90" i="10"/>
  <c r="C90" i="10"/>
  <c r="A90" i="10"/>
  <c r="I88" i="10"/>
  <c r="H91" i="10"/>
  <c r="G91" i="10"/>
  <c r="F91" i="10"/>
  <c r="E91" i="10"/>
  <c r="D91" i="10"/>
  <c r="C91" i="10"/>
  <c r="A91" i="10"/>
  <c r="I87" i="10"/>
  <c r="H89" i="10"/>
  <c r="G89" i="10"/>
  <c r="F89" i="10"/>
  <c r="E89" i="10"/>
  <c r="D89" i="10"/>
  <c r="C89" i="10"/>
  <c r="A89" i="10"/>
  <c r="I86" i="10"/>
  <c r="H88" i="10"/>
  <c r="G88" i="10"/>
  <c r="F88" i="10"/>
  <c r="E88" i="10"/>
  <c r="D88" i="10"/>
  <c r="C88" i="10"/>
  <c r="A88" i="10"/>
  <c r="I85" i="10"/>
  <c r="H87" i="10"/>
  <c r="G87" i="10"/>
  <c r="F87" i="10"/>
  <c r="E87" i="10"/>
  <c r="D87" i="10"/>
  <c r="C87" i="10"/>
  <c r="A87" i="10"/>
  <c r="I84" i="10"/>
  <c r="H86" i="10"/>
  <c r="G86" i="10"/>
  <c r="F86" i="10"/>
  <c r="E86" i="10"/>
  <c r="D86" i="10"/>
  <c r="C86" i="10"/>
  <c r="A86" i="10"/>
  <c r="I83" i="10"/>
  <c r="H85" i="10"/>
  <c r="G85" i="10"/>
  <c r="F85" i="10"/>
  <c r="E85" i="10"/>
  <c r="D85" i="10"/>
  <c r="C85" i="10"/>
  <c r="A85" i="10"/>
  <c r="I82" i="10"/>
  <c r="H84" i="10"/>
  <c r="G84" i="10"/>
  <c r="F84" i="10"/>
  <c r="E84" i="10"/>
  <c r="D84" i="10"/>
  <c r="C84" i="10"/>
  <c r="A84" i="10"/>
  <c r="I81" i="10"/>
  <c r="H83" i="10"/>
  <c r="G83" i="10"/>
  <c r="F83" i="10"/>
  <c r="E83" i="10"/>
  <c r="D83" i="10"/>
  <c r="C83" i="10"/>
  <c r="A83" i="10"/>
  <c r="I80" i="10"/>
  <c r="H82" i="10"/>
  <c r="G82" i="10"/>
  <c r="F82" i="10"/>
  <c r="E82" i="10"/>
  <c r="D82" i="10"/>
  <c r="C82" i="10"/>
  <c r="A82" i="10"/>
  <c r="I79" i="10"/>
  <c r="H81" i="10"/>
  <c r="G81" i="10"/>
  <c r="F81" i="10"/>
  <c r="E81" i="10"/>
  <c r="D81" i="10"/>
  <c r="C81" i="10"/>
  <c r="A81" i="10"/>
  <c r="I78" i="10"/>
  <c r="H80" i="10"/>
  <c r="G80" i="10"/>
  <c r="F80" i="10"/>
  <c r="E80" i="10"/>
  <c r="D80" i="10"/>
  <c r="C80" i="10"/>
  <c r="A80" i="10"/>
  <c r="I77" i="10"/>
  <c r="H79" i="10"/>
  <c r="G79" i="10"/>
  <c r="F79" i="10"/>
  <c r="E79" i="10"/>
  <c r="D79" i="10"/>
  <c r="C79" i="10"/>
  <c r="A79" i="10"/>
  <c r="I76" i="10"/>
  <c r="H78" i="10"/>
  <c r="G78" i="10"/>
  <c r="F78" i="10"/>
  <c r="E78" i="10"/>
  <c r="D78" i="10"/>
  <c r="C78" i="10"/>
  <c r="A78" i="10"/>
  <c r="I75" i="10"/>
  <c r="H77" i="10"/>
  <c r="G77" i="10"/>
  <c r="F77" i="10"/>
  <c r="E77" i="10"/>
  <c r="D77" i="10"/>
  <c r="C77" i="10"/>
  <c r="A77" i="10"/>
  <c r="I74" i="10"/>
  <c r="H76" i="10"/>
  <c r="G76" i="10"/>
  <c r="F76" i="10"/>
  <c r="E76" i="10"/>
  <c r="D76" i="10"/>
  <c r="C76" i="10"/>
  <c r="A76" i="10"/>
  <c r="I73" i="10"/>
  <c r="H75" i="10"/>
  <c r="G75" i="10"/>
  <c r="F75" i="10"/>
  <c r="E75" i="10"/>
  <c r="D75" i="10"/>
  <c r="C75" i="10"/>
  <c r="A75" i="10"/>
  <c r="I72" i="10"/>
  <c r="H73" i="10"/>
  <c r="G73" i="10"/>
  <c r="F73" i="10"/>
  <c r="E73" i="10"/>
  <c r="D73" i="10"/>
  <c r="C73" i="10"/>
  <c r="A73" i="10"/>
  <c r="I71" i="10"/>
  <c r="H71" i="10"/>
  <c r="G71" i="10"/>
  <c r="F71" i="10"/>
  <c r="E71" i="10"/>
  <c r="D71" i="10"/>
  <c r="C71" i="10"/>
  <c r="A71" i="10"/>
  <c r="I70" i="10"/>
  <c r="H70" i="10"/>
  <c r="G70" i="10"/>
  <c r="F70" i="10"/>
  <c r="E70" i="10"/>
  <c r="D70" i="10"/>
  <c r="C70" i="10"/>
  <c r="A70" i="10"/>
  <c r="I69" i="10"/>
  <c r="H74" i="10"/>
  <c r="G74" i="10"/>
  <c r="F74" i="10"/>
  <c r="E74" i="10"/>
  <c r="D74" i="10"/>
  <c r="C74" i="10"/>
  <c r="A74" i="10"/>
  <c r="I68" i="10"/>
  <c r="H72" i="10"/>
  <c r="G72" i="10"/>
  <c r="F72" i="10"/>
  <c r="E72" i="10"/>
  <c r="D72" i="10"/>
  <c r="C72" i="10"/>
  <c r="A72" i="10"/>
  <c r="I67" i="10"/>
  <c r="H69" i="10"/>
  <c r="G69" i="10"/>
  <c r="F69" i="10"/>
  <c r="E69" i="10"/>
  <c r="D69" i="10"/>
  <c r="C69" i="10"/>
  <c r="A69" i="10"/>
  <c r="I66" i="10"/>
  <c r="H68" i="10"/>
  <c r="G68" i="10"/>
  <c r="F68" i="10"/>
  <c r="E68" i="10"/>
  <c r="D68" i="10"/>
  <c r="C68" i="10"/>
  <c r="A68" i="10"/>
  <c r="I65" i="10"/>
  <c r="H67" i="10"/>
  <c r="G67" i="10"/>
  <c r="F67" i="10"/>
  <c r="E67" i="10"/>
  <c r="D67" i="10"/>
  <c r="C67" i="10"/>
  <c r="A67" i="10"/>
  <c r="I64" i="10"/>
  <c r="H66" i="10"/>
  <c r="G66" i="10"/>
  <c r="F66" i="10"/>
  <c r="E66" i="10"/>
  <c r="D66" i="10"/>
  <c r="C66" i="10"/>
  <c r="A66" i="10"/>
  <c r="I63" i="10"/>
  <c r="H63" i="10"/>
  <c r="G63" i="10"/>
  <c r="F63" i="10"/>
  <c r="E63" i="10"/>
  <c r="D63" i="10"/>
  <c r="C63" i="10"/>
  <c r="A63" i="10"/>
  <c r="I62" i="10"/>
  <c r="H62" i="10"/>
  <c r="G62" i="10"/>
  <c r="F62" i="10"/>
  <c r="E62" i="10"/>
  <c r="D62" i="10"/>
  <c r="C62" i="10"/>
  <c r="A62" i="10"/>
  <c r="I61" i="10"/>
  <c r="H59" i="10"/>
  <c r="G59" i="10"/>
  <c r="F59" i="10"/>
  <c r="E59" i="10"/>
  <c r="D59" i="10"/>
  <c r="C59" i="10"/>
  <c r="A59" i="10"/>
  <c r="I60" i="10"/>
  <c r="H58" i="10"/>
  <c r="G58" i="10"/>
  <c r="F58" i="10"/>
  <c r="E58" i="10"/>
  <c r="D58" i="10"/>
  <c r="C58" i="10"/>
  <c r="A58" i="10"/>
  <c r="I59" i="10"/>
  <c r="H57" i="10"/>
  <c r="G57" i="10"/>
  <c r="F57" i="10"/>
  <c r="E57" i="10"/>
  <c r="D57" i="10"/>
  <c r="C57" i="10"/>
  <c r="A57" i="10"/>
  <c r="I58" i="10"/>
  <c r="H56" i="10"/>
  <c r="G56" i="10"/>
  <c r="F56" i="10"/>
  <c r="E56" i="10"/>
  <c r="D56" i="10"/>
  <c r="C56" i="10"/>
  <c r="A56" i="10"/>
  <c r="I57" i="10"/>
  <c r="H55" i="10"/>
  <c r="G55" i="10"/>
  <c r="F55" i="10"/>
  <c r="E55" i="10"/>
  <c r="D55" i="10"/>
  <c r="C55" i="10"/>
  <c r="A55" i="10"/>
  <c r="I56" i="10"/>
  <c r="H54" i="10"/>
  <c r="G54" i="10"/>
  <c r="F54" i="10"/>
  <c r="E54" i="10"/>
  <c r="D54" i="10"/>
  <c r="C54" i="10"/>
  <c r="A54" i="10"/>
  <c r="I55" i="10"/>
  <c r="H41" i="10"/>
  <c r="G41" i="10"/>
  <c r="F41" i="10"/>
  <c r="E41" i="10"/>
  <c r="D41" i="10"/>
  <c r="C41" i="10"/>
  <c r="A41" i="10"/>
  <c r="I54" i="10"/>
  <c r="H52" i="10"/>
  <c r="G52" i="10"/>
  <c r="F52" i="10"/>
  <c r="E52" i="10"/>
  <c r="D52" i="10"/>
  <c r="C52" i="10"/>
  <c r="A52" i="10"/>
  <c r="I53" i="10"/>
  <c r="H51" i="10"/>
  <c r="G51" i="10"/>
  <c r="F51" i="10"/>
  <c r="E51" i="10"/>
  <c r="D51" i="10"/>
  <c r="C51" i="10"/>
  <c r="A51" i="10"/>
  <c r="I52" i="10"/>
  <c r="H49" i="10"/>
  <c r="G49" i="10"/>
  <c r="F49" i="10"/>
  <c r="E49" i="10"/>
  <c r="D49" i="10"/>
  <c r="C49" i="10"/>
  <c r="A49" i="10"/>
  <c r="I51" i="10"/>
  <c r="H50" i="10"/>
  <c r="G50" i="10"/>
  <c r="F50" i="10"/>
  <c r="E50" i="10"/>
  <c r="D50" i="10"/>
  <c r="C50" i="10"/>
  <c r="A50" i="10"/>
  <c r="I50" i="10"/>
  <c r="H48" i="10"/>
  <c r="G48" i="10"/>
  <c r="F48" i="10"/>
  <c r="E48" i="10"/>
  <c r="D48" i="10"/>
  <c r="C48" i="10"/>
  <c r="A48" i="10"/>
  <c r="I49" i="10"/>
  <c r="H47" i="10"/>
  <c r="G47" i="10"/>
  <c r="F47" i="10"/>
  <c r="E47" i="10"/>
  <c r="D47" i="10"/>
  <c r="C47" i="10"/>
  <c r="A47" i="10"/>
  <c r="I48" i="10"/>
  <c r="H46" i="10"/>
  <c r="G46" i="10"/>
  <c r="F46" i="10"/>
  <c r="E46" i="10"/>
  <c r="D46" i="10"/>
  <c r="C46" i="10"/>
  <c r="A46" i="10"/>
  <c r="I47" i="10"/>
  <c r="H44" i="10"/>
  <c r="G44" i="10"/>
  <c r="F44" i="10"/>
  <c r="E44" i="10"/>
  <c r="D44" i="10"/>
  <c r="C44" i="10"/>
  <c r="A44" i="10"/>
  <c r="I46" i="10"/>
  <c r="H45" i="10"/>
  <c r="G45" i="10"/>
  <c r="F45" i="10"/>
  <c r="E45" i="10"/>
  <c r="D45" i="10"/>
  <c r="C45" i="10"/>
  <c r="A45" i="10"/>
  <c r="I45" i="10"/>
  <c r="H43" i="10"/>
  <c r="G43" i="10"/>
  <c r="F43" i="10"/>
  <c r="E43" i="10"/>
  <c r="D43" i="10"/>
  <c r="C43" i="10"/>
  <c r="A43" i="10"/>
  <c r="I44" i="10"/>
  <c r="H65" i="10"/>
  <c r="G65" i="10"/>
  <c r="F65" i="10"/>
  <c r="E65" i="10"/>
  <c r="D65" i="10"/>
  <c r="C65" i="10"/>
  <c r="A65" i="10"/>
  <c r="I43" i="10"/>
  <c r="H64" i="10"/>
  <c r="G64" i="10"/>
  <c r="F64" i="10"/>
  <c r="E64" i="10"/>
  <c r="D64" i="10"/>
  <c r="C64" i="10"/>
  <c r="A64" i="10"/>
  <c r="I42" i="10"/>
  <c r="H42" i="10"/>
  <c r="G42" i="10"/>
  <c r="F42" i="10"/>
  <c r="E42" i="10"/>
  <c r="D42" i="10"/>
  <c r="C42" i="10"/>
  <c r="A42" i="10"/>
  <c r="I41" i="10"/>
  <c r="H40" i="10"/>
  <c r="G40" i="10"/>
  <c r="F40" i="10"/>
  <c r="E40" i="10"/>
  <c r="D40" i="10"/>
  <c r="C40" i="10"/>
  <c r="A40" i="10"/>
  <c r="I40" i="10"/>
  <c r="H38" i="10"/>
  <c r="G38" i="10"/>
  <c r="F38" i="10"/>
  <c r="E38" i="10"/>
  <c r="D38" i="10"/>
  <c r="C38" i="10"/>
  <c r="A38" i="10"/>
  <c r="I39" i="10"/>
  <c r="H60" i="10"/>
  <c r="G60" i="10"/>
  <c r="F60" i="10"/>
  <c r="E60" i="10"/>
  <c r="D60" i="10"/>
  <c r="C60" i="10"/>
  <c r="A60" i="10"/>
  <c r="I38" i="10"/>
  <c r="H37" i="10"/>
  <c r="G37" i="10"/>
  <c r="F37" i="10"/>
  <c r="E37" i="10"/>
  <c r="D37" i="10"/>
  <c r="C37" i="10"/>
  <c r="A37" i="10"/>
  <c r="I37" i="10"/>
  <c r="H36" i="10"/>
  <c r="G36" i="10"/>
  <c r="F36" i="10"/>
  <c r="E36" i="10"/>
  <c r="D36" i="10"/>
  <c r="C36" i="10"/>
  <c r="A36" i="10"/>
  <c r="I36" i="10"/>
  <c r="H39" i="10"/>
  <c r="G39" i="10"/>
  <c r="F39" i="10"/>
  <c r="E39" i="10"/>
  <c r="D39" i="10"/>
  <c r="C39" i="10"/>
  <c r="A39" i="10"/>
  <c r="I35" i="10"/>
  <c r="H35" i="10"/>
  <c r="G35" i="10"/>
  <c r="F35" i="10"/>
  <c r="E35" i="10"/>
  <c r="D35" i="10"/>
  <c r="C35" i="10"/>
  <c r="A35" i="10"/>
  <c r="I34" i="10"/>
  <c r="H34" i="10"/>
  <c r="G34" i="10"/>
  <c r="F34" i="10"/>
  <c r="E34" i="10"/>
  <c r="D34" i="10"/>
  <c r="C34" i="10"/>
  <c r="A34" i="10"/>
  <c r="I33" i="10"/>
  <c r="H33" i="10"/>
  <c r="G33" i="10"/>
  <c r="F33" i="10"/>
  <c r="E33" i="10"/>
  <c r="D33" i="10"/>
  <c r="C33" i="10"/>
  <c r="A33" i="10"/>
  <c r="I32" i="10"/>
  <c r="H31" i="10"/>
  <c r="G31" i="10"/>
  <c r="F31" i="10"/>
  <c r="E31" i="10"/>
  <c r="D31" i="10"/>
  <c r="C31" i="10"/>
  <c r="A31" i="10"/>
  <c r="I31" i="10"/>
  <c r="H20" i="10"/>
  <c r="G20" i="10"/>
  <c r="F20" i="10"/>
  <c r="E20" i="10"/>
  <c r="D20" i="10"/>
  <c r="C20" i="10"/>
  <c r="A20" i="10"/>
  <c r="I30" i="10"/>
  <c r="H32" i="10"/>
  <c r="G32" i="10"/>
  <c r="F32" i="10"/>
  <c r="E32" i="10"/>
  <c r="D32" i="10"/>
  <c r="C32" i="10"/>
  <c r="A32" i="10"/>
  <c r="I29" i="10"/>
  <c r="H30" i="10"/>
  <c r="G30" i="10"/>
  <c r="F30" i="10"/>
  <c r="E30" i="10"/>
  <c r="D30" i="10"/>
  <c r="C30" i="10"/>
  <c r="A30" i="10"/>
  <c r="I28" i="10"/>
  <c r="H61" i="10"/>
  <c r="G61" i="10"/>
  <c r="F61" i="10"/>
  <c r="E61" i="10"/>
  <c r="D61" i="10"/>
  <c r="C61" i="10"/>
  <c r="A61" i="10"/>
  <c r="I27" i="10"/>
  <c r="H28" i="10"/>
  <c r="G28" i="10"/>
  <c r="F28" i="10"/>
  <c r="E28" i="10"/>
  <c r="D28" i="10"/>
  <c r="C28" i="10"/>
  <c r="A28" i="10"/>
  <c r="I26" i="10"/>
  <c r="H29" i="10"/>
  <c r="G29" i="10"/>
  <c r="F29" i="10"/>
  <c r="E29" i="10"/>
  <c r="D29" i="10"/>
  <c r="C29" i="10"/>
  <c r="A29" i="10"/>
  <c r="I25" i="10"/>
  <c r="H27" i="10"/>
  <c r="G27" i="10"/>
  <c r="F27" i="10"/>
  <c r="E27" i="10"/>
  <c r="D27" i="10"/>
  <c r="C27" i="10"/>
  <c r="A27" i="10"/>
  <c r="I24" i="10"/>
  <c r="H53" i="10"/>
  <c r="G53" i="10"/>
  <c r="F53" i="10"/>
  <c r="E53" i="10"/>
  <c r="D53" i="10"/>
  <c r="C53" i="10"/>
  <c r="A53" i="10"/>
  <c r="I23" i="10"/>
  <c r="H26" i="10"/>
  <c r="G26" i="10"/>
  <c r="F26" i="10"/>
  <c r="E26" i="10"/>
  <c r="D26" i="10"/>
  <c r="C26" i="10"/>
  <c r="A26" i="10"/>
  <c r="I22" i="10"/>
  <c r="H25" i="10"/>
  <c r="G25" i="10"/>
  <c r="F25" i="10"/>
  <c r="E25" i="10"/>
  <c r="D25" i="10"/>
  <c r="C25" i="10"/>
  <c r="A25" i="10"/>
  <c r="I21" i="10"/>
  <c r="H24" i="10"/>
  <c r="G24" i="10"/>
  <c r="F24" i="10"/>
  <c r="E24" i="10"/>
  <c r="D24" i="10"/>
  <c r="C24" i="10"/>
  <c r="A24" i="10"/>
  <c r="I20" i="10"/>
  <c r="H23" i="10"/>
  <c r="G23" i="10"/>
  <c r="F23" i="10"/>
  <c r="E23" i="10"/>
  <c r="D23" i="10"/>
  <c r="C23" i="10"/>
  <c r="A23" i="10"/>
  <c r="I19" i="10"/>
  <c r="H19" i="10"/>
  <c r="G19" i="10"/>
  <c r="F19" i="10"/>
  <c r="E19" i="10"/>
  <c r="D19" i="10"/>
  <c r="C19" i="10"/>
  <c r="A19" i="10"/>
  <c r="I18" i="10"/>
  <c r="H18" i="10"/>
  <c r="G18" i="10"/>
  <c r="F18" i="10"/>
  <c r="E18" i="10"/>
  <c r="D18" i="10"/>
  <c r="C18" i="10"/>
  <c r="A18" i="10"/>
  <c r="I17" i="10"/>
  <c r="H17" i="10"/>
  <c r="G17" i="10"/>
  <c r="F17" i="10"/>
  <c r="E17" i="10"/>
  <c r="D17" i="10"/>
  <c r="C17" i="10"/>
  <c r="A17" i="10"/>
  <c r="I16" i="10"/>
  <c r="H16" i="10"/>
  <c r="G16" i="10"/>
  <c r="F16" i="10"/>
  <c r="E16" i="10"/>
  <c r="D16" i="10"/>
  <c r="C16" i="10"/>
  <c r="A16" i="10"/>
  <c r="I15" i="10"/>
  <c r="H15" i="10"/>
  <c r="G15" i="10"/>
  <c r="F15" i="10"/>
  <c r="E15" i="10"/>
  <c r="D15" i="10"/>
  <c r="C15" i="10"/>
  <c r="A15" i="10"/>
  <c r="I14" i="10"/>
  <c r="H14" i="10"/>
  <c r="G14" i="10"/>
  <c r="F14" i="10"/>
  <c r="E14" i="10"/>
  <c r="D14" i="10"/>
  <c r="C14" i="10"/>
  <c r="A14" i="10"/>
  <c r="I13" i="10"/>
  <c r="H13" i="10"/>
  <c r="G13" i="10"/>
  <c r="F13" i="10"/>
  <c r="E13" i="10"/>
  <c r="D13" i="10"/>
  <c r="C13" i="10"/>
  <c r="A13" i="10"/>
  <c r="I12" i="10"/>
  <c r="H12" i="10"/>
  <c r="G12" i="10"/>
  <c r="F12" i="10"/>
  <c r="E12" i="10"/>
  <c r="D12" i="10"/>
  <c r="C12" i="10"/>
  <c r="A12" i="10"/>
  <c r="I11" i="10"/>
  <c r="H11" i="10"/>
  <c r="G11" i="10"/>
  <c r="F11" i="10"/>
  <c r="E11" i="10"/>
  <c r="D11" i="10"/>
  <c r="C11" i="10"/>
  <c r="A11" i="10"/>
  <c r="I10" i="10"/>
  <c r="H10" i="10"/>
  <c r="G10" i="10"/>
  <c r="F10" i="10"/>
  <c r="E10" i="10"/>
  <c r="D10" i="10"/>
  <c r="C10" i="10"/>
  <c r="A10" i="10"/>
  <c r="I9" i="10"/>
  <c r="H9" i="10"/>
  <c r="G9" i="10"/>
  <c r="F9" i="10"/>
  <c r="E9" i="10"/>
  <c r="D9" i="10"/>
  <c r="C9" i="10"/>
  <c r="A9" i="10"/>
  <c r="I8" i="10"/>
  <c r="H8" i="10"/>
  <c r="G8" i="10"/>
  <c r="F8" i="10"/>
  <c r="E8" i="10"/>
  <c r="D8" i="10"/>
  <c r="C8" i="10"/>
  <c r="A8" i="10"/>
  <c r="I7" i="10"/>
  <c r="H7" i="10"/>
  <c r="G7" i="10"/>
  <c r="F7" i="10"/>
  <c r="E7" i="10"/>
  <c r="D7" i="10"/>
  <c r="C7" i="10"/>
  <c r="A7" i="10"/>
  <c r="I6" i="10"/>
  <c r="H6" i="10"/>
  <c r="G6" i="10"/>
  <c r="F6" i="10"/>
  <c r="E6" i="10"/>
  <c r="D6" i="10"/>
  <c r="C6" i="10"/>
  <c r="A6" i="10"/>
  <c r="I5" i="10"/>
  <c r="H5" i="10"/>
  <c r="G5" i="10"/>
  <c r="F5" i="10"/>
  <c r="E5" i="10"/>
  <c r="D5" i="10"/>
  <c r="C5" i="10"/>
  <c r="A5" i="10"/>
  <c r="I4" i="10"/>
  <c r="H4" i="10"/>
  <c r="G4" i="10"/>
  <c r="F4" i="10"/>
  <c r="E4" i="10"/>
  <c r="D4" i="10"/>
  <c r="C4" i="10"/>
  <c r="A4" i="10"/>
  <c r="I3" i="10"/>
  <c r="H3" i="10"/>
  <c r="G3" i="10"/>
  <c r="F3" i="10"/>
  <c r="E3" i="10"/>
  <c r="D3" i="10"/>
  <c r="C3" i="10"/>
  <c r="A3" i="10"/>
  <c r="I2" i="10"/>
  <c r="H2" i="10"/>
  <c r="G2" i="10"/>
  <c r="F2" i="10"/>
  <c r="E2" i="10"/>
  <c r="D2" i="10"/>
  <c r="C2" i="10"/>
  <c r="A2" i="10"/>
  <c r="A1" i="8"/>
  <c r="BP82" i="4"/>
  <c r="BO82" i="4"/>
  <c r="BN82" i="4"/>
  <c r="BM82" i="4"/>
  <c r="BL82" i="4"/>
  <c r="BK82" i="4"/>
  <c r="BJ82" i="4"/>
  <c r="BI82" i="4"/>
  <c r="BH82" i="4"/>
  <c r="BG82" i="4"/>
  <c r="BF82" i="4"/>
  <c r="BE82" i="4"/>
  <c r="BD82" i="4"/>
  <c r="BC82" i="4"/>
  <c r="BB82" i="4"/>
  <c r="BA82" i="4"/>
  <c r="AZ82" i="4"/>
  <c r="AY82" i="4"/>
  <c r="AX82" i="4"/>
  <c r="AW82" i="4"/>
  <c r="AV82" i="4"/>
  <c r="AU82" i="4"/>
  <c r="AT82" i="4"/>
  <c r="AS82" i="4"/>
  <c r="AR82" i="4"/>
  <c r="AQ82" i="4"/>
  <c r="AO82" i="4"/>
  <c r="AN82" i="4"/>
  <c r="AM82" i="4"/>
  <c r="AL82" i="4"/>
  <c r="AK82" i="4"/>
  <c r="AJ82" i="4"/>
  <c r="AI82" i="4"/>
  <c r="AH82" i="4"/>
  <c r="AG82" i="4"/>
  <c r="AF82" i="4"/>
  <c r="AE82" i="4"/>
  <c r="AD82" i="4"/>
  <c r="AC82" i="4"/>
  <c r="AB82" i="4"/>
  <c r="AA82" i="4"/>
  <c r="Z82" i="4"/>
  <c r="Y82" i="4"/>
  <c r="X82" i="4"/>
  <c r="W82" i="4"/>
  <c r="V82" i="4"/>
  <c r="U82" i="4"/>
  <c r="T82" i="4"/>
  <c r="S82" i="4"/>
  <c r="R82" i="4"/>
  <c r="Q82" i="4"/>
  <c r="P82" i="4"/>
  <c r="O82" i="4"/>
  <c r="N82" i="4"/>
  <c r="M82" i="4"/>
  <c r="L82" i="4"/>
  <c r="K82" i="4"/>
  <c r="J82" i="4"/>
  <c r="I82" i="4"/>
  <c r="H82" i="4"/>
  <c r="G82" i="4"/>
  <c r="F82" i="4"/>
  <c r="B82" i="4"/>
  <c r="A82" i="4"/>
  <c r="BP81" i="4"/>
  <c r="BO81" i="4"/>
  <c r="BN81" i="4"/>
  <c r="BM81" i="4"/>
  <c r="BL81" i="4"/>
  <c r="BK81" i="4"/>
  <c r="BJ81" i="4"/>
  <c r="BI81" i="4"/>
  <c r="BH81" i="4"/>
  <c r="BG81" i="4"/>
  <c r="BF81" i="4"/>
  <c r="BE81" i="4"/>
  <c r="BD81" i="4"/>
  <c r="BC81" i="4"/>
  <c r="BB81" i="4"/>
  <c r="BA81" i="4"/>
  <c r="AZ81" i="4"/>
  <c r="AY81" i="4"/>
  <c r="AX81" i="4"/>
  <c r="AW81" i="4"/>
  <c r="AV81" i="4"/>
  <c r="AU81" i="4"/>
  <c r="AT81" i="4"/>
  <c r="AS81" i="4"/>
  <c r="AR81" i="4"/>
  <c r="AQ81" i="4"/>
  <c r="AO81" i="4"/>
  <c r="AN81" i="4"/>
  <c r="AM81" i="4"/>
  <c r="AL81" i="4"/>
  <c r="AK81" i="4"/>
  <c r="AJ81" i="4"/>
  <c r="AI81" i="4"/>
  <c r="AH81" i="4"/>
  <c r="AG81" i="4"/>
  <c r="AF81" i="4"/>
  <c r="AE81" i="4"/>
  <c r="AD81" i="4"/>
  <c r="AC81" i="4"/>
  <c r="AB81" i="4"/>
  <c r="AA81" i="4"/>
  <c r="Z81" i="4"/>
  <c r="Y81" i="4"/>
  <c r="X81" i="4"/>
  <c r="W81" i="4"/>
  <c r="V81" i="4"/>
  <c r="U81" i="4"/>
  <c r="T81" i="4"/>
  <c r="S81" i="4"/>
  <c r="R81" i="4"/>
  <c r="Q81" i="4"/>
  <c r="P81" i="4"/>
  <c r="O81" i="4"/>
  <c r="N81" i="4"/>
  <c r="M81" i="4"/>
  <c r="L81" i="4"/>
  <c r="K81" i="4"/>
  <c r="J81" i="4"/>
  <c r="I81" i="4"/>
  <c r="H81" i="4"/>
  <c r="G81" i="4"/>
  <c r="F81" i="4"/>
  <c r="A81" i="4"/>
  <c r="BP80" i="4"/>
  <c r="BO80" i="4"/>
  <c r="BN80" i="4"/>
  <c r="BM80" i="4"/>
  <c r="BL80" i="4"/>
  <c r="BK80" i="4"/>
  <c r="BJ80" i="4"/>
  <c r="BI80" i="4"/>
  <c r="BH80" i="4"/>
  <c r="BG80" i="4"/>
  <c r="BF80" i="4"/>
  <c r="BE80" i="4"/>
  <c r="BD80" i="4"/>
  <c r="BC80" i="4"/>
  <c r="BB80" i="4"/>
  <c r="BA80" i="4"/>
  <c r="AZ80" i="4"/>
  <c r="AY80" i="4"/>
  <c r="AX80" i="4"/>
  <c r="AW80" i="4"/>
  <c r="AV80" i="4"/>
  <c r="AU80" i="4"/>
  <c r="AT80" i="4"/>
  <c r="AS80" i="4"/>
  <c r="AR80" i="4"/>
  <c r="AQ80" i="4"/>
  <c r="AO80" i="4"/>
  <c r="AN80" i="4"/>
  <c r="AM80" i="4"/>
  <c r="AL80" i="4"/>
  <c r="AK80" i="4"/>
  <c r="AJ80" i="4"/>
  <c r="AI80" i="4"/>
  <c r="AH80" i="4"/>
  <c r="AG80" i="4"/>
  <c r="AF80" i="4"/>
  <c r="AE80" i="4"/>
  <c r="AD80" i="4"/>
  <c r="AC80" i="4"/>
  <c r="AB80" i="4"/>
  <c r="AA80" i="4"/>
  <c r="Z80" i="4"/>
  <c r="Y80" i="4"/>
  <c r="X80" i="4"/>
  <c r="W80" i="4"/>
  <c r="V80" i="4"/>
  <c r="U80" i="4"/>
  <c r="T80" i="4"/>
  <c r="S80" i="4"/>
  <c r="R80" i="4"/>
  <c r="Q80" i="4"/>
  <c r="P80" i="4"/>
  <c r="O80" i="4"/>
  <c r="N80" i="4"/>
  <c r="M80" i="4"/>
  <c r="L80" i="4"/>
  <c r="K80" i="4"/>
  <c r="J80" i="4"/>
  <c r="I80" i="4"/>
  <c r="H80" i="4"/>
  <c r="G80" i="4"/>
  <c r="F80" i="4"/>
  <c r="A80" i="4"/>
  <c r="BP79" i="4"/>
  <c r="BO79" i="4"/>
  <c r="BN79" i="4"/>
  <c r="BM79" i="4"/>
  <c r="BL79" i="4"/>
  <c r="BK79" i="4"/>
  <c r="BJ79" i="4"/>
  <c r="BI79" i="4"/>
  <c r="BH79" i="4"/>
  <c r="BG79" i="4"/>
  <c r="BF79" i="4"/>
  <c r="BE79" i="4"/>
  <c r="BD79" i="4"/>
  <c r="BC79" i="4"/>
  <c r="BB79" i="4"/>
  <c r="BA79" i="4"/>
  <c r="AZ79" i="4"/>
  <c r="AY79" i="4"/>
  <c r="AX79" i="4"/>
  <c r="AW79" i="4"/>
  <c r="AV79" i="4"/>
  <c r="AU79" i="4"/>
  <c r="AT79" i="4"/>
  <c r="AS79" i="4"/>
  <c r="AR79" i="4"/>
  <c r="AQ79" i="4"/>
  <c r="AO79" i="4"/>
  <c r="AN79" i="4"/>
  <c r="AM79" i="4"/>
  <c r="AL79" i="4"/>
  <c r="AK79" i="4"/>
  <c r="AJ79" i="4"/>
  <c r="AI79" i="4"/>
  <c r="AH79" i="4"/>
  <c r="AG79" i="4"/>
  <c r="AF79" i="4"/>
  <c r="AE79" i="4"/>
  <c r="AD79" i="4"/>
  <c r="AC79" i="4"/>
  <c r="AB79" i="4"/>
  <c r="AA79" i="4"/>
  <c r="Z79" i="4"/>
  <c r="Y79" i="4"/>
  <c r="X79" i="4"/>
  <c r="W79" i="4"/>
  <c r="V79" i="4"/>
  <c r="U79" i="4"/>
  <c r="T79" i="4"/>
  <c r="S79" i="4"/>
  <c r="R79" i="4"/>
  <c r="Q79" i="4"/>
  <c r="P79" i="4"/>
  <c r="O79" i="4"/>
  <c r="N79" i="4"/>
  <c r="M79" i="4"/>
  <c r="L79" i="4"/>
  <c r="K79" i="4"/>
  <c r="J79" i="4"/>
  <c r="I79" i="4"/>
  <c r="H79" i="4"/>
  <c r="G79" i="4"/>
  <c r="F79" i="4"/>
  <c r="A79" i="4"/>
  <c r="BP78" i="4"/>
  <c r="BO78" i="4"/>
  <c r="BN78" i="4"/>
  <c r="BM78" i="4"/>
  <c r="BL78" i="4"/>
  <c r="BK78" i="4"/>
  <c r="BJ78" i="4"/>
  <c r="BI78" i="4"/>
  <c r="BH78" i="4"/>
  <c r="BG78" i="4"/>
  <c r="BF78" i="4"/>
  <c r="BE78" i="4"/>
  <c r="BD78" i="4"/>
  <c r="BC78" i="4"/>
  <c r="BB78" i="4"/>
  <c r="BA78" i="4"/>
  <c r="AZ78" i="4"/>
  <c r="AY78" i="4"/>
  <c r="AX78" i="4"/>
  <c r="AW78" i="4"/>
  <c r="AV78" i="4"/>
  <c r="AU78" i="4"/>
  <c r="AT78" i="4"/>
  <c r="AS78" i="4"/>
  <c r="AR78" i="4"/>
  <c r="AQ78" i="4"/>
  <c r="AO78" i="4"/>
  <c r="AN78" i="4"/>
  <c r="AM78" i="4"/>
  <c r="AL78" i="4"/>
  <c r="AK78" i="4"/>
  <c r="AJ78" i="4"/>
  <c r="AI78" i="4"/>
  <c r="AH78" i="4"/>
  <c r="AG78" i="4"/>
  <c r="AF78" i="4"/>
  <c r="AE78" i="4"/>
  <c r="AD78" i="4"/>
  <c r="AC78" i="4"/>
  <c r="AB78" i="4"/>
  <c r="AA78" i="4"/>
  <c r="Z78" i="4"/>
  <c r="Y78" i="4"/>
  <c r="X78" i="4"/>
  <c r="W78" i="4"/>
  <c r="V78" i="4"/>
  <c r="U78" i="4"/>
  <c r="T78" i="4"/>
  <c r="S78" i="4"/>
  <c r="R78" i="4"/>
  <c r="Q78" i="4"/>
  <c r="P78" i="4"/>
  <c r="O78" i="4"/>
  <c r="N78" i="4"/>
  <c r="M78" i="4"/>
  <c r="L78" i="4"/>
  <c r="K78" i="4"/>
  <c r="J78" i="4"/>
  <c r="I78" i="4"/>
  <c r="H78" i="4"/>
  <c r="G78" i="4"/>
  <c r="F78" i="4"/>
  <c r="A78" i="4"/>
  <c r="BP77" i="4"/>
  <c r="BO77" i="4"/>
  <c r="BN77" i="4"/>
  <c r="BM77" i="4"/>
  <c r="BL77" i="4"/>
  <c r="BK77" i="4"/>
  <c r="BJ77" i="4"/>
  <c r="BI77" i="4"/>
  <c r="BH77" i="4"/>
  <c r="BG77" i="4"/>
  <c r="BF77" i="4"/>
  <c r="BE77" i="4"/>
  <c r="BD77" i="4"/>
  <c r="BC77" i="4"/>
  <c r="BB77" i="4"/>
  <c r="BA77" i="4"/>
  <c r="AZ77" i="4"/>
  <c r="AY77" i="4"/>
  <c r="AX77" i="4"/>
  <c r="AW77" i="4"/>
  <c r="AV77" i="4"/>
  <c r="AU77" i="4"/>
  <c r="AT77" i="4"/>
  <c r="AS77" i="4"/>
  <c r="AR77" i="4"/>
  <c r="AQ77" i="4"/>
  <c r="AO77" i="4"/>
  <c r="AN77" i="4"/>
  <c r="AM77" i="4"/>
  <c r="AL77" i="4"/>
  <c r="AK77" i="4"/>
  <c r="AJ77" i="4"/>
  <c r="AI77" i="4"/>
  <c r="AH77" i="4"/>
  <c r="AG77" i="4"/>
  <c r="AF77" i="4"/>
  <c r="AE77" i="4"/>
  <c r="AD77" i="4"/>
  <c r="AC77" i="4"/>
  <c r="AB77" i="4"/>
  <c r="AA77" i="4"/>
  <c r="Z77" i="4"/>
  <c r="Y77" i="4"/>
  <c r="X77" i="4"/>
  <c r="W77" i="4"/>
  <c r="V77" i="4"/>
  <c r="U77" i="4"/>
  <c r="T77" i="4"/>
  <c r="S77" i="4"/>
  <c r="R77" i="4"/>
  <c r="Q77" i="4"/>
  <c r="P77" i="4"/>
  <c r="O77" i="4"/>
  <c r="N77" i="4"/>
  <c r="M77" i="4"/>
  <c r="L77" i="4"/>
  <c r="K77" i="4"/>
  <c r="J77" i="4"/>
  <c r="I77" i="4"/>
  <c r="H77" i="4"/>
  <c r="G77" i="4"/>
  <c r="F77" i="4"/>
  <c r="A77" i="4"/>
  <c r="BP76" i="4"/>
  <c r="BO76" i="4"/>
  <c r="BN76" i="4"/>
  <c r="BM76" i="4"/>
  <c r="BL76" i="4"/>
  <c r="BK76" i="4"/>
  <c r="BJ76" i="4"/>
  <c r="BI76" i="4"/>
  <c r="BH76" i="4"/>
  <c r="BG76" i="4"/>
  <c r="BF76" i="4"/>
  <c r="BE76" i="4"/>
  <c r="BD76" i="4"/>
  <c r="BC76" i="4"/>
  <c r="BB76" i="4"/>
  <c r="BA76" i="4"/>
  <c r="AZ76" i="4"/>
  <c r="AY76" i="4"/>
  <c r="AX76" i="4"/>
  <c r="AW76" i="4"/>
  <c r="AV76" i="4"/>
  <c r="AU76" i="4"/>
  <c r="AT76" i="4"/>
  <c r="AS76" i="4"/>
  <c r="AR76" i="4"/>
  <c r="AQ76" i="4"/>
  <c r="AO76" i="4"/>
  <c r="AN76" i="4"/>
  <c r="AM76" i="4"/>
  <c r="AL76" i="4"/>
  <c r="AK76" i="4"/>
  <c r="AJ76" i="4"/>
  <c r="AI76" i="4"/>
  <c r="AH76" i="4"/>
  <c r="AG76" i="4"/>
  <c r="AF76" i="4"/>
  <c r="AE76" i="4"/>
  <c r="AD76" i="4"/>
  <c r="AC76" i="4"/>
  <c r="AB76" i="4"/>
  <c r="AA76" i="4"/>
  <c r="Z76" i="4"/>
  <c r="Y76" i="4"/>
  <c r="X76" i="4"/>
  <c r="W76" i="4"/>
  <c r="V76" i="4"/>
  <c r="U76" i="4"/>
  <c r="T76" i="4"/>
  <c r="S76" i="4"/>
  <c r="R76" i="4"/>
  <c r="Q76" i="4"/>
  <c r="P76" i="4"/>
  <c r="O76" i="4"/>
  <c r="N76" i="4"/>
  <c r="M76" i="4"/>
  <c r="L76" i="4"/>
  <c r="K76" i="4"/>
  <c r="J76" i="4"/>
  <c r="I76" i="4"/>
  <c r="H76" i="4"/>
  <c r="G76" i="4"/>
  <c r="F76" i="4"/>
  <c r="A76" i="4"/>
  <c r="BP75" i="4"/>
  <c r="BO75" i="4"/>
  <c r="BN75" i="4"/>
  <c r="BM75" i="4"/>
  <c r="BL75" i="4"/>
  <c r="BK75" i="4"/>
  <c r="BJ75" i="4"/>
  <c r="BI75" i="4"/>
  <c r="BH75" i="4"/>
  <c r="BG75" i="4"/>
  <c r="BF75" i="4"/>
  <c r="BE75" i="4"/>
  <c r="BD75" i="4"/>
  <c r="BC75" i="4"/>
  <c r="BB75" i="4"/>
  <c r="BA75" i="4"/>
  <c r="AZ75" i="4"/>
  <c r="AY75" i="4"/>
  <c r="AX75" i="4"/>
  <c r="AW75" i="4"/>
  <c r="AV75" i="4"/>
  <c r="AU75" i="4"/>
  <c r="AT75" i="4"/>
  <c r="AS75" i="4"/>
  <c r="AR75" i="4"/>
  <c r="AQ75" i="4"/>
  <c r="AO75" i="4"/>
  <c r="AN75" i="4"/>
  <c r="AM75" i="4"/>
  <c r="AL75" i="4"/>
  <c r="AK75" i="4"/>
  <c r="AJ75" i="4"/>
  <c r="AI75" i="4"/>
  <c r="AH75" i="4"/>
  <c r="AG75" i="4"/>
  <c r="AF75" i="4"/>
  <c r="AE75" i="4"/>
  <c r="AD75" i="4"/>
  <c r="AC75" i="4"/>
  <c r="AB75" i="4"/>
  <c r="AA75" i="4"/>
  <c r="Z75" i="4"/>
  <c r="Y75" i="4"/>
  <c r="X75" i="4"/>
  <c r="W75" i="4"/>
  <c r="V75" i="4"/>
  <c r="U75" i="4"/>
  <c r="T75" i="4"/>
  <c r="S75" i="4"/>
  <c r="R75" i="4"/>
  <c r="Q75" i="4"/>
  <c r="P75" i="4"/>
  <c r="O75" i="4"/>
  <c r="N75" i="4"/>
  <c r="M75" i="4"/>
  <c r="L75" i="4"/>
  <c r="K75" i="4"/>
  <c r="J75" i="4"/>
  <c r="I75" i="4"/>
  <c r="H75" i="4"/>
  <c r="G75" i="4"/>
  <c r="F75" i="4"/>
  <c r="A75" i="4"/>
  <c r="BP74" i="4"/>
  <c r="BO74" i="4"/>
  <c r="BN74" i="4"/>
  <c r="BM74" i="4"/>
  <c r="BL74" i="4"/>
  <c r="BK74" i="4"/>
  <c r="BJ74" i="4"/>
  <c r="BI74" i="4"/>
  <c r="BH74" i="4"/>
  <c r="BG74" i="4"/>
  <c r="BF74" i="4"/>
  <c r="BE74" i="4"/>
  <c r="BD74" i="4"/>
  <c r="BC74" i="4"/>
  <c r="BB74" i="4"/>
  <c r="BA74" i="4"/>
  <c r="AZ74" i="4"/>
  <c r="AY74" i="4"/>
  <c r="AX74" i="4"/>
  <c r="AW74" i="4"/>
  <c r="AV74" i="4"/>
  <c r="AU74" i="4"/>
  <c r="AT74" i="4"/>
  <c r="AS74" i="4"/>
  <c r="AR74" i="4"/>
  <c r="AQ74" i="4"/>
  <c r="AO74" i="4"/>
  <c r="AN74" i="4"/>
  <c r="AM74" i="4"/>
  <c r="AL74" i="4"/>
  <c r="AK74" i="4"/>
  <c r="AJ74" i="4"/>
  <c r="AI74" i="4"/>
  <c r="AH74" i="4"/>
  <c r="AG74" i="4"/>
  <c r="AF74" i="4"/>
  <c r="AE74" i="4"/>
  <c r="AD74" i="4"/>
  <c r="AC74" i="4"/>
  <c r="AB74" i="4"/>
  <c r="AA74" i="4"/>
  <c r="Z74" i="4"/>
  <c r="Y74" i="4"/>
  <c r="X74" i="4"/>
  <c r="W74" i="4"/>
  <c r="V74" i="4"/>
  <c r="U74" i="4"/>
  <c r="T74" i="4"/>
  <c r="S74" i="4"/>
  <c r="R74" i="4"/>
  <c r="Q74" i="4"/>
  <c r="P74" i="4"/>
  <c r="O74" i="4"/>
  <c r="N74" i="4"/>
  <c r="M74" i="4"/>
  <c r="L74" i="4"/>
  <c r="K74" i="4"/>
  <c r="J74" i="4"/>
  <c r="I74" i="4"/>
  <c r="H74" i="4"/>
  <c r="G74" i="4"/>
  <c r="F74" i="4"/>
  <c r="B74" i="4"/>
  <c r="A74" i="4"/>
  <c r="BP73" i="4"/>
  <c r="BO73" i="4"/>
  <c r="BN73" i="4"/>
  <c r="BM73" i="4"/>
  <c r="BL73" i="4"/>
  <c r="BK73" i="4"/>
  <c r="BJ73" i="4"/>
  <c r="BI73" i="4"/>
  <c r="BH73" i="4"/>
  <c r="BG73" i="4"/>
  <c r="BF73" i="4"/>
  <c r="BE73" i="4"/>
  <c r="BD73" i="4"/>
  <c r="BC73" i="4"/>
  <c r="BB73" i="4"/>
  <c r="BA73" i="4"/>
  <c r="AZ73" i="4"/>
  <c r="AY73" i="4"/>
  <c r="AX73" i="4"/>
  <c r="AW73" i="4"/>
  <c r="AV73" i="4"/>
  <c r="AU73" i="4"/>
  <c r="AT73" i="4"/>
  <c r="AS73" i="4"/>
  <c r="AR73" i="4"/>
  <c r="AQ73" i="4"/>
  <c r="AO73" i="4"/>
  <c r="AN73" i="4"/>
  <c r="AM73" i="4"/>
  <c r="AL73" i="4"/>
  <c r="AK73" i="4"/>
  <c r="AJ73" i="4"/>
  <c r="AI73" i="4"/>
  <c r="AH73" i="4"/>
  <c r="AG73" i="4"/>
  <c r="AF73" i="4"/>
  <c r="AE73" i="4"/>
  <c r="AD73" i="4"/>
  <c r="AC73" i="4"/>
  <c r="AB73" i="4"/>
  <c r="AA73" i="4"/>
  <c r="Z73" i="4"/>
  <c r="Y73" i="4"/>
  <c r="X73" i="4"/>
  <c r="W73" i="4"/>
  <c r="V73" i="4"/>
  <c r="U73" i="4"/>
  <c r="T73" i="4"/>
  <c r="S73" i="4"/>
  <c r="R73" i="4"/>
  <c r="Q73" i="4"/>
  <c r="P73" i="4"/>
  <c r="O73" i="4"/>
  <c r="N73" i="4"/>
  <c r="M73" i="4"/>
  <c r="L73" i="4"/>
  <c r="K73" i="4"/>
  <c r="J73" i="4"/>
  <c r="I73" i="4"/>
  <c r="H73" i="4"/>
  <c r="G73" i="4"/>
  <c r="F73" i="4"/>
  <c r="BP72" i="4"/>
  <c r="BO72" i="4"/>
  <c r="BN72" i="4"/>
  <c r="BM72" i="4"/>
  <c r="BL72" i="4"/>
  <c r="BK72" i="4"/>
  <c r="BJ72" i="4"/>
  <c r="BI72" i="4"/>
  <c r="BH72" i="4"/>
  <c r="BG72" i="4"/>
  <c r="BF72" i="4"/>
  <c r="BE72" i="4"/>
  <c r="BD72" i="4"/>
  <c r="BC72" i="4"/>
  <c r="BB72" i="4"/>
  <c r="BA72" i="4"/>
  <c r="AZ72" i="4"/>
  <c r="AY72" i="4"/>
  <c r="AX72" i="4"/>
  <c r="AW72" i="4"/>
  <c r="AV72" i="4"/>
  <c r="AU72" i="4"/>
  <c r="AT72" i="4"/>
  <c r="AS72" i="4"/>
  <c r="AR72" i="4"/>
  <c r="AQ72" i="4"/>
  <c r="AO72" i="4"/>
  <c r="AN72" i="4"/>
  <c r="AM72" i="4"/>
  <c r="AL72" i="4"/>
  <c r="AK72" i="4"/>
  <c r="AJ72" i="4"/>
  <c r="AI72" i="4"/>
  <c r="AH72" i="4"/>
  <c r="AG72" i="4"/>
  <c r="AF72" i="4"/>
  <c r="AE72" i="4"/>
  <c r="AD72" i="4"/>
  <c r="AC72" i="4"/>
  <c r="AB72" i="4"/>
  <c r="AA72" i="4"/>
  <c r="Z72" i="4"/>
  <c r="Y72" i="4"/>
  <c r="X72" i="4"/>
  <c r="W72" i="4"/>
  <c r="V72" i="4"/>
  <c r="U72" i="4"/>
  <c r="T72" i="4"/>
  <c r="S72" i="4"/>
  <c r="R72" i="4"/>
  <c r="Q72" i="4"/>
  <c r="P72" i="4"/>
  <c r="O72" i="4"/>
  <c r="N72" i="4"/>
  <c r="M72" i="4"/>
  <c r="L72" i="4"/>
  <c r="K72" i="4"/>
  <c r="J72" i="4"/>
  <c r="I72" i="4"/>
  <c r="H72" i="4"/>
  <c r="G72" i="4"/>
  <c r="F72" i="4"/>
  <c r="BP71" i="4"/>
  <c r="BO71" i="4"/>
  <c r="BN71" i="4"/>
  <c r="BM71" i="4"/>
  <c r="BL71" i="4"/>
  <c r="BK71" i="4"/>
  <c r="BJ71" i="4"/>
  <c r="BI71" i="4"/>
  <c r="BH71" i="4"/>
  <c r="BG71" i="4"/>
  <c r="BF71" i="4"/>
  <c r="BE71" i="4"/>
  <c r="BD71" i="4"/>
  <c r="BC71" i="4"/>
  <c r="BB71" i="4"/>
  <c r="BA71" i="4"/>
  <c r="AZ71" i="4"/>
  <c r="AY71" i="4"/>
  <c r="AX71" i="4"/>
  <c r="AW71" i="4"/>
  <c r="AV71" i="4"/>
  <c r="AU71" i="4"/>
  <c r="AT71" i="4"/>
  <c r="AS71" i="4"/>
  <c r="AR71" i="4"/>
  <c r="AQ71" i="4"/>
  <c r="AO71" i="4"/>
  <c r="AN71" i="4"/>
  <c r="AM71" i="4"/>
  <c r="AL71" i="4"/>
  <c r="AK71" i="4"/>
  <c r="AJ71" i="4"/>
  <c r="AI71" i="4"/>
  <c r="AH71" i="4"/>
  <c r="AG71" i="4"/>
  <c r="AF71" i="4"/>
  <c r="AE71" i="4"/>
  <c r="AD71" i="4"/>
  <c r="AC71" i="4"/>
  <c r="AB71" i="4"/>
  <c r="AA71" i="4"/>
  <c r="Z71" i="4"/>
  <c r="Y71" i="4"/>
  <c r="X71" i="4"/>
  <c r="W71" i="4"/>
  <c r="V71" i="4"/>
  <c r="U71" i="4"/>
  <c r="T71" i="4"/>
  <c r="S71" i="4"/>
  <c r="R71" i="4"/>
  <c r="Q71" i="4"/>
  <c r="P71" i="4"/>
  <c r="O71" i="4"/>
  <c r="N71" i="4"/>
  <c r="M71" i="4"/>
  <c r="L71" i="4"/>
  <c r="K71" i="4"/>
  <c r="J71" i="4"/>
  <c r="I71" i="4"/>
  <c r="H71" i="4"/>
  <c r="G71" i="4"/>
  <c r="F71" i="4"/>
  <c r="BP70" i="4"/>
  <c r="BO70" i="4"/>
  <c r="BN70" i="4"/>
  <c r="BM70" i="4"/>
  <c r="BL70" i="4"/>
  <c r="BK70" i="4"/>
  <c r="BJ70" i="4"/>
  <c r="BI70" i="4"/>
  <c r="BH70" i="4"/>
  <c r="BG70" i="4"/>
  <c r="BF70" i="4"/>
  <c r="BE70" i="4"/>
  <c r="BD70" i="4"/>
  <c r="BC70" i="4"/>
  <c r="BB70" i="4"/>
  <c r="BA70" i="4"/>
  <c r="AZ70" i="4"/>
  <c r="AY70" i="4"/>
  <c r="AX70" i="4"/>
  <c r="AW70" i="4"/>
  <c r="AV70" i="4"/>
  <c r="AU70" i="4"/>
  <c r="AT70" i="4"/>
  <c r="AS70" i="4"/>
  <c r="AR70" i="4"/>
  <c r="AQ70" i="4"/>
  <c r="AO70" i="4"/>
  <c r="AN70" i="4"/>
  <c r="AM70" i="4"/>
  <c r="AL70" i="4"/>
  <c r="AK70" i="4"/>
  <c r="AJ70" i="4"/>
  <c r="AI70" i="4"/>
  <c r="AH70" i="4"/>
  <c r="AG70" i="4"/>
  <c r="AF70" i="4"/>
  <c r="AE70" i="4"/>
  <c r="AD70" i="4"/>
  <c r="AC70" i="4"/>
  <c r="AB70" i="4"/>
  <c r="AA70" i="4"/>
  <c r="Z70" i="4"/>
  <c r="Y70" i="4"/>
  <c r="X70" i="4"/>
  <c r="W70" i="4"/>
  <c r="V70" i="4"/>
  <c r="U70" i="4"/>
  <c r="T70" i="4"/>
  <c r="S70" i="4"/>
  <c r="R70" i="4"/>
  <c r="Q70" i="4"/>
  <c r="P70" i="4"/>
  <c r="O70" i="4"/>
  <c r="N70" i="4"/>
  <c r="M70" i="4"/>
  <c r="L70" i="4"/>
  <c r="K70" i="4"/>
  <c r="J70" i="4"/>
  <c r="I70" i="4"/>
  <c r="H70" i="4"/>
  <c r="G70" i="4"/>
  <c r="F70" i="4"/>
  <c r="BP69" i="4"/>
  <c r="BO69" i="4"/>
  <c r="BN69" i="4"/>
  <c r="BM69" i="4"/>
  <c r="BL69" i="4"/>
  <c r="BK69" i="4"/>
  <c r="BJ69" i="4"/>
  <c r="BI69" i="4"/>
  <c r="BH69" i="4"/>
  <c r="BG69" i="4"/>
  <c r="BF69" i="4"/>
  <c r="BE69" i="4"/>
  <c r="BD69" i="4"/>
  <c r="BC69" i="4"/>
  <c r="BB69" i="4"/>
  <c r="BA69" i="4"/>
  <c r="AZ69" i="4"/>
  <c r="AY69" i="4"/>
  <c r="AX69" i="4"/>
  <c r="AW69" i="4"/>
  <c r="AV69" i="4"/>
  <c r="AU69" i="4"/>
  <c r="AT69" i="4"/>
  <c r="AS69" i="4"/>
  <c r="AR69" i="4"/>
  <c r="AQ69" i="4"/>
  <c r="AO69" i="4"/>
  <c r="AN69" i="4"/>
  <c r="AM69" i="4"/>
  <c r="AL69" i="4"/>
  <c r="AK69" i="4"/>
  <c r="AJ69" i="4"/>
  <c r="AI69" i="4"/>
  <c r="AH69" i="4"/>
  <c r="AG69" i="4"/>
  <c r="AF69" i="4"/>
  <c r="AE69" i="4"/>
  <c r="AD69" i="4"/>
  <c r="AC69" i="4"/>
  <c r="AB69" i="4"/>
  <c r="AA69" i="4"/>
  <c r="Z69" i="4"/>
  <c r="Y69" i="4"/>
  <c r="X69" i="4"/>
  <c r="W69" i="4"/>
  <c r="V69" i="4"/>
  <c r="U69" i="4"/>
  <c r="T69" i="4"/>
  <c r="S69" i="4"/>
  <c r="R69" i="4"/>
  <c r="Q69" i="4"/>
  <c r="P69" i="4"/>
  <c r="O69" i="4"/>
  <c r="N69" i="4"/>
  <c r="M69" i="4"/>
  <c r="L69" i="4"/>
  <c r="K69" i="4"/>
  <c r="J69" i="4"/>
  <c r="I69" i="4"/>
  <c r="H69" i="4"/>
  <c r="G69" i="4"/>
  <c r="F69" i="4"/>
  <c r="BP68" i="4"/>
  <c r="BO68" i="4"/>
  <c r="BN68" i="4"/>
  <c r="BM68" i="4"/>
  <c r="BL68" i="4"/>
  <c r="BK68" i="4"/>
  <c r="BJ68" i="4"/>
  <c r="BI68" i="4"/>
  <c r="BH68" i="4"/>
  <c r="BG68" i="4"/>
  <c r="BF68" i="4"/>
  <c r="BE68" i="4"/>
  <c r="BD68" i="4"/>
  <c r="BC68" i="4"/>
  <c r="BB68" i="4"/>
  <c r="BA68" i="4"/>
  <c r="AZ68" i="4"/>
  <c r="AY68" i="4"/>
  <c r="AX68" i="4"/>
  <c r="AW68" i="4"/>
  <c r="AV68" i="4"/>
  <c r="AU68" i="4"/>
  <c r="AT68" i="4"/>
  <c r="AS68" i="4"/>
  <c r="AR68" i="4"/>
  <c r="AQ68" i="4"/>
  <c r="AO68" i="4"/>
  <c r="AN68" i="4"/>
  <c r="AM68" i="4"/>
  <c r="AL68" i="4"/>
  <c r="AK68" i="4"/>
  <c r="AJ68" i="4"/>
  <c r="AI68" i="4"/>
  <c r="AH68" i="4"/>
  <c r="AG68" i="4"/>
  <c r="AF68" i="4"/>
  <c r="AE68" i="4"/>
  <c r="AD68" i="4"/>
  <c r="AC68" i="4"/>
  <c r="AB68" i="4"/>
  <c r="AA68" i="4"/>
  <c r="Z68" i="4"/>
  <c r="Y68" i="4"/>
  <c r="X68" i="4"/>
  <c r="W68" i="4"/>
  <c r="V68" i="4"/>
  <c r="U68" i="4"/>
  <c r="T68" i="4"/>
  <c r="S68" i="4"/>
  <c r="R68" i="4"/>
  <c r="Q68" i="4"/>
  <c r="P68" i="4"/>
  <c r="O68" i="4"/>
  <c r="N68" i="4"/>
  <c r="M68" i="4"/>
  <c r="L68" i="4"/>
  <c r="K68" i="4"/>
  <c r="J68" i="4"/>
  <c r="I68" i="4"/>
  <c r="H68" i="4"/>
  <c r="G68" i="4"/>
  <c r="F68" i="4"/>
  <c r="BP67" i="4"/>
  <c r="BO67" i="4"/>
  <c r="BN67" i="4"/>
  <c r="BM67" i="4"/>
  <c r="BL67" i="4"/>
  <c r="BK67" i="4"/>
  <c r="BJ67" i="4"/>
  <c r="BI67" i="4"/>
  <c r="BH67" i="4"/>
  <c r="BG67" i="4"/>
  <c r="BF67" i="4"/>
  <c r="BE67" i="4"/>
  <c r="BD67" i="4"/>
  <c r="BC67" i="4"/>
  <c r="BB67" i="4"/>
  <c r="BA67" i="4"/>
  <c r="AZ67" i="4"/>
  <c r="AY67" i="4"/>
  <c r="AX67" i="4"/>
  <c r="AW67" i="4"/>
  <c r="AV67" i="4"/>
  <c r="AU67" i="4"/>
  <c r="AT67" i="4"/>
  <c r="AS67" i="4"/>
  <c r="AR67" i="4"/>
  <c r="AQ67" i="4"/>
  <c r="AO67" i="4"/>
  <c r="AN67" i="4"/>
  <c r="AM67" i="4"/>
  <c r="AL67" i="4"/>
  <c r="AK67" i="4"/>
  <c r="AJ67" i="4"/>
  <c r="AI67" i="4"/>
  <c r="AH67" i="4"/>
  <c r="AG67" i="4"/>
  <c r="AF67" i="4"/>
  <c r="AE67" i="4"/>
  <c r="AD67" i="4"/>
  <c r="AC67" i="4"/>
  <c r="AB67" i="4"/>
  <c r="AA67" i="4"/>
  <c r="Z67" i="4"/>
  <c r="Y67" i="4"/>
  <c r="X67" i="4"/>
  <c r="W67" i="4"/>
  <c r="V67" i="4"/>
  <c r="U67" i="4"/>
  <c r="T67" i="4"/>
  <c r="S67" i="4"/>
  <c r="R67" i="4"/>
  <c r="Q67" i="4"/>
  <c r="P67" i="4"/>
  <c r="O67" i="4"/>
  <c r="N67" i="4"/>
  <c r="M67" i="4"/>
  <c r="L67" i="4"/>
  <c r="K67" i="4"/>
  <c r="J67" i="4"/>
  <c r="I67" i="4"/>
  <c r="H67" i="4"/>
  <c r="G67" i="4"/>
  <c r="F67" i="4"/>
  <c r="BP66" i="4"/>
  <c r="BO66" i="4"/>
  <c r="BN66" i="4"/>
  <c r="BM66" i="4"/>
  <c r="BL66" i="4"/>
  <c r="BK66" i="4"/>
  <c r="BJ66" i="4"/>
  <c r="BI66" i="4"/>
  <c r="BH66" i="4"/>
  <c r="BG66" i="4"/>
  <c r="BF66" i="4"/>
  <c r="BE66" i="4"/>
  <c r="BD66" i="4"/>
  <c r="BC66" i="4"/>
  <c r="BB66" i="4"/>
  <c r="BA66" i="4"/>
  <c r="AZ66" i="4"/>
  <c r="AY66" i="4"/>
  <c r="AX66" i="4"/>
  <c r="AW66" i="4"/>
  <c r="AV66" i="4"/>
  <c r="AU66" i="4"/>
  <c r="AT66" i="4"/>
  <c r="AS66" i="4"/>
  <c r="AR66" i="4"/>
  <c r="AQ66" i="4"/>
  <c r="AO66" i="4"/>
  <c r="AN66" i="4"/>
  <c r="AM66" i="4"/>
  <c r="AL66" i="4"/>
  <c r="AK66" i="4"/>
  <c r="AJ66" i="4"/>
  <c r="AI66" i="4"/>
  <c r="AH66" i="4"/>
  <c r="AG66" i="4"/>
  <c r="AF66" i="4"/>
  <c r="AE66" i="4"/>
  <c r="AD66" i="4"/>
  <c r="AC66" i="4"/>
  <c r="AB66" i="4"/>
  <c r="AA66" i="4"/>
  <c r="Z66" i="4"/>
  <c r="Y66" i="4"/>
  <c r="X66" i="4"/>
  <c r="W66" i="4"/>
  <c r="V66" i="4"/>
  <c r="U66" i="4"/>
  <c r="T66" i="4"/>
  <c r="S66" i="4"/>
  <c r="R66" i="4"/>
  <c r="Q66" i="4"/>
  <c r="P66" i="4"/>
  <c r="O66" i="4"/>
  <c r="N66" i="4"/>
  <c r="M66" i="4"/>
  <c r="L66" i="4"/>
  <c r="K66" i="4"/>
  <c r="J66" i="4"/>
  <c r="I66" i="4"/>
  <c r="H66" i="4"/>
  <c r="G66" i="4"/>
  <c r="F66" i="4"/>
  <c r="BP65" i="4"/>
  <c r="BO65" i="4"/>
  <c r="BN65" i="4"/>
  <c r="BM65" i="4"/>
  <c r="BL65" i="4"/>
  <c r="BK65" i="4"/>
  <c r="BJ65" i="4"/>
  <c r="BI65" i="4"/>
  <c r="BH65" i="4"/>
  <c r="BG65" i="4"/>
  <c r="BF65" i="4"/>
  <c r="BE65" i="4"/>
  <c r="BD65" i="4"/>
  <c r="BC65" i="4"/>
  <c r="BB65" i="4"/>
  <c r="BA65" i="4"/>
  <c r="AZ65" i="4"/>
  <c r="AY65" i="4"/>
  <c r="AX65" i="4"/>
  <c r="AW65" i="4"/>
  <c r="AV65" i="4"/>
  <c r="AU65" i="4"/>
  <c r="AT65" i="4"/>
  <c r="AS65" i="4"/>
  <c r="AR65" i="4"/>
  <c r="AQ65" i="4"/>
  <c r="AO65" i="4"/>
  <c r="AN65" i="4"/>
  <c r="AM65" i="4"/>
  <c r="AL65" i="4"/>
  <c r="AK65" i="4"/>
  <c r="AJ65" i="4"/>
  <c r="AI65" i="4"/>
  <c r="AH65" i="4"/>
  <c r="AG65" i="4"/>
  <c r="AF65" i="4"/>
  <c r="AE65" i="4"/>
  <c r="AD65" i="4"/>
  <c r="AC65" i="4"/>
  <c r="AB65" i="4"/>
  <c r="AA65" i="4"/>
  <c r="Z65" i="4"/>
  <c r="Y65" i="4"/>
  <c r="X65" i="4"/>
  <c r="W65" i="4"/>
  <c r="V65" i="4"/>
  <c r="U65" i="4"/>
  <c r="T65" i="4"/>
  <c r="S65" i="4"/>
  <c r="R65" i="4"/>
  <c r="Q65" i="4"/>
  <c r="P65" i="4"/>
  <c r="O65" i="4"/>
  <c r="N65" i="4"/>
  <c r="M65" i="4"/>
  <c r="L65" i="4"/>
  <c r="K65" i="4"/>
  <c r="J65" i="4"/>
  <c r="I65" i="4"/>
  <c r="H65" i="4"/>
  <c r="G65" i="4"/>
  <c r="F65" i="4"/>
  <c r="BP64" i="4"/>
  <c r="BO64" i="4"/>
  <c r="BN64" i="4"/>
  <c r="BM64" i="4"/>
  <c r="BL64" i="4"/>
  <c r="BK64" i="4"/>
  <c r="BJ64" i="4"/>
  <c r="BI64" i="4"/>
  <c r="BH64" i="4"/>
  <c r="BG64" i="4"/>
  <c r="BF64" i="4"/>
  <c r="BE64" i="4"/>
  <c r="BD64" i="4"/>
  <c r="BC64" i="4"/>
  <c r="BB64" i="4"/>
  <c r="BA64" i="4"/>
  <c r="AZ64" i="4"/>
  <c r="AY64" i="4"/>
  <c r="AX64" i="4"/>
  <c r="AW64" i="4"/>
  <c r="AV64" i="4"/>
  <c r="AU64" i="4"/>
  <c r="AT64" i="4"/>
  <c r="AS64" i="4"/>
  <c r="AR64" i="4"/>
  <c r="AQ64" i="4"/>
  <c r="AO64" i="4"/>
  <c r="AN64" i="4"/>
  <c r="AM64" i="4"/>
  <c r="AL64" i="4"/>
  <c r="AK64" i="4"/>
  <c r="AJ64" i="4"/>
  <c r="AI64" i="4"/>
  <c r="AH64" i="4"/>
  <c r="AG64" i="4"/>
  <c r="AF64" i="4"/>
  <c r="AE64" i="4"/>
  <c r="AD64" i="4"/>
  <c r="AC64" i="4"/>
  <c r="AB64" i="4"/>
  <c r="AA64" i="4"/>
  <c r="Z64" i="4"/>
  <c r="Y64" i="4"/>
  <c r="X64" i="4"/>
  <c r="W64" i="4"/>
  <c r="V64" i="4"/>
  <c r="U64" i="4"/>
  <c r="T64" i="4"/>
  <c r="S64" i="4"/>
  <c r="R64" i="4"/>
  <c r="Q64" i="4"/>
  <c r="P64" i="4"/>
  <c r="O64" i="4"/>
  <c r="N64" i="4"/>
  <c r="M64" i="4"/>
  <c r="L64" i="4"/>
  <c r="K64" i="4"/>
  <c r="J64" i="4"/>
  <c r="I64" i="4"/>
  <c r="H64" i="4"/>
  <c r="G64" i="4"/>
  <c r="F64" i="4"/>
  <c r="BP63" i="4"/>
  <c r="BO63" i="4"/>
  <c r="BN63" i="4"/>
  <c r="BM63" i="4"/>
  <c r="BL63" i="4"/>
  <c r="BK63" i="4"/>
  <c r="BJ63" i="4"/>
  <c r="BI63" i="4"/>
  <c r="BH63" i="4"/>
  <c r="BG63" i="4"/>
  <c r="BF63" i="4"/>
  <c r="BE63" i="4"/>
  <c r="BD63" i="4"/>
  <c r="BC63" i="4"/>
  <c r="BB63" i="4"/>
  <c r="BA63" i="4"/>
  <c r="AZ63" i="4"/>
  <c r="AY63" i="4"/>
  <c r="AX63" i="4"/>
  <c r="AW63" i="4"/>
  <c r="AV63" i="4"/>
  <c r="AU63" i="4"/>
  <c r="AT63" i="4"/>
  <c r="AS63" i="4"/>
  <c r="AR63" i="4"/>
  <c r="AQ63" i="4"/>
  <c r="AO63" i="4"/>
  <c r="AN63" i="4"/>
  <c r="AM63" i="4"/>
  <c r="AL63" i="4"/>
  <c r="AK63" i="4"/>
  <c r="AJ63" i="4"/>
  <c r="AI63" i="4"/>
  <c r="AH63" i="4"/>
  <c r="AG63" i="4"/>
  <c r="AF63" i="4"/>
  <c r="AE63" i="4"/>
  <c r="AD63" i="4"/>
  <c r="AC63" i="4"/>
  <c r="AB63" i="4"/>
  <c r="AA63" i="4"/>
  <c r="Z63" i="4"/>
  <c r="Y63" i="4"/>
  <c r="X63" i="4"/>
  <c r="W63" i="4"/>
  <c r="V63" i="4"/>
  <c r="U63" i="4"/>
  <c r="T63" i="4"/>
  <c r="S63" i="4"/>
  <c r="R63" i="4"/>
  <c r="Q63" i="4"/>
  <c r="P63" i="4"/>
  <c r="O63" i="4"/>
  <c r="N63" i="4"/>
  <c r="M63" i="4"/>
  <c r="L63" i="4"/>
  <c r="K63" i="4"/>
  <c r="J63" i="4"/>
  <c r="I63" i="4"/>
  <c r="H63" i="4"/>
  <c r="G63" i="4"/>
  <c r="F63" i="4"/>
  <c r="BP62" i="4"/>
  <c r="BO62" i="4"/>
  <c r="BN62" i="4"/>
  <c r="BM62" i="4"/>
  <c r="BL62" i="4"/>
  <c r="BK62" i="4"/>
  <c r="BJ62" i="4"/>
  <c r="BI62" i="4"/>
  <c r="BH62" i="4"/>
  <c r="BG62" i="4"/>
  <c r="BF62" i="4"/>
  <c r="BE62" i="4"/>
  <c r="BD62" i="4"/>
  <c r="BC62" i="4"/>
  <c r="BB62" i="4"/>
  <c r="BA62" i="4"/>
  <c r="AZ62" i="4"/>
  <c r="AY62" i="4"/>
  <c r="AX62" i="4"/>
  <c r="AW62" i="4"/>
  <c r="AV62" i="4"/>
  <c r="AU62" i="4"/>
  <c r="AT62" i="4"/>
  <c r="AS62" i="4"/>
  <c r="AR62" i="4"/>
  <c r="AQ62" i="4"/>
  <c r="AO62" i="4"/>
  <c r="AN62" i="4"/>
  <c r="AM62" i="4"/>
  <c r="AL62" i="4"/>
  <c r="AK62" i="4"/>
  <c r="AJ62" i="4"/>
  <c r="AI62" i="4"/>
  <c r="AH62" i="4"/>
  <c r="AG62" i="4"/>
  <c r="AF62" i="4"/>
  <c r="AE62" i="4"/>
  <c r="AD62" i="4"/>
  <c r="AC62" i="4"/>
  <c r="AB62" i="4"/>
  <c r="AA62" i="4"/>
  <c r="Z62" i="4"/>
  <c r="Y62" i="4"/>
  <c r="X62" i="4"/>
  <c r="W62" i="4"/>
  <c r="V62" i="4"/>
  <c r="U62" i="4"/>
  <c r="T62" i="4"/>
  <c r="S62" i="4"/>
  <c r="R62" i="4"/>
  <c r="Q62" i="4"/>
  <c r="P62" i="4"/>
  <c r="O62" i="4"/>
  <c r="N62" i="4"/>
  <c r="M62" i="4"/>
  <c r="L62" i="4"/>
  <c r="K62" i="4"/>
  <c r="J62" i="4"/>
  <c r="I62" i="4"/>
  <c r="H62" i="4"/>
  <c r="G62" i="4"/>
  <c r="F62" i="4"/>
  <c r="BP61" i="4"/>
  <c r="BO61" i="4"/>
  <c r="BN61" i="4"/>
  <c r="BM61" i="4"/>
  <c r="BL61" i="4"/>
  <c r="BK61" i="4"/>
  <c r="BJ61" i="4"/>
  <c r="BI61" i="4"/>
  <c r="BH61" i="4"/>
  <c r="BG61" i="4"/>
  <c r="BF61" i="4"/>
  <c r="BE61" i="4"/>
  <c r="BD61" i="4"/>
  <c r="BC61" i="4"/>
  <c r="BB61" i="4"/>
  <c r="BA61" i="4"/>
  <c r="AZ61" i="4"/>
  <c r="AY61" i="4"/>
  <c r="AX61" i="4"/>
  <c r="AW61" i="4"/>
  <c r="AV61" i="4"/>
  <c r="AU61" i="4"/>
  <c r="AT61" i="4"/>
  <c r="AS61" i="4"/>
  <c r="AR61" i="4"/>
  <c r="AQ61" i="4"/>
  <c r="AO61" i="4"/>
  <c r="AN61" i="4"/>
  <c r="AM61" i="4"/>
  <c r="AL61" i="4"/>
  <c r="AK61" i="4"/>
  <c r="AJ61" i="4"/>
  <c r="AI61" i="4"/>
  <c r="AH61" i="4"/>
  <c r="AG61" i="4"/>
  <c r="AF61" i="4"/>
  <c r="AE61" i="4"/>
  <c r="AD61" i="4"/>
  <c r="AC61" i="4"/>
  <c r="AB61" i="4"/>
  <c r="AA61" i="4"/>
  <c r="Z61" i="4"/>
  <c r="Y61" i="4"/>
  <c r="X61" i="4"/>
  <c r="W61" i="4"/>
  <c r="V61" i="4"/>
  <c r="U61" i="4"/>
  <c r="T61" i="4"/>
  <c r="S61" i="4"/>
  <c r="R61" i="4"/>
  <c r="Q61" i="4"/>
  <c r="P61" i="4"/>
  <c r="O61" i="4"/>
  <c r="N61" i="4"/>
  <c r="M61" i="4"/>
  <c r="L61" i="4"/>
  <c r="K61" i="4"/>
  <c r="J61" i="4"/>
  <c r="I61" i="4"/>
  <c r="H61" i="4"/>
  <c r="G61" i="4"/>
  <c r="F61" i="4"/>
  <c r="BP60" i="4"/>
  <c r="BO60" i="4"/>
  <c r="BN60" i="4"/>
  <c r="BM60" i="4"/>
  <c r="BL60" i="4"/>
  <c r="BK60" i="4"/>
  <c r="BJ60" i="4"/>
  <c r="BI60" i="4"/>
  <c r="BH60" i="4"/>
  <c r="BG60" i="4"/>
  <c r="BF60" i="4"/>
  <c r="BE60" i="4"/>
  <c r="BD60" i="4"/>
  <c r="BC60" i="4"/>
  <c r="BB60" i="4"/>
  <c r="BA60" i="4"/>
  <c r="AZ60" i="4"/>
  <c r="AY60" i="4"/>
  <c r="AX60" i="4"/>
  <c r="AW60" i="4"/>
  <c r="AV60" i="4"/>
  <c r="AU60" i="4"/>
  <c r="AT60" i="4"/>
  <c r="AS60" i="4"/>
  <c r="AR60" i="4"/>
  <c r="AQ60" i="4"/>
  <c r="AO60" i="4"/>
  <c r="AN60" i="4"/>
  <c r="AM60" i="4"/>
  <c r="AL60" i="4"/>
  <c r="AK60" i="4"/>
  <c r="AJ60" i="4"/>
  <c r="AI60" i="4"/>
  <c r="AH60" i="4"/>
  <c r="AG60" i="4"/>
  <c r="AF60" i="4"/>
  <c r="AE60" i="4"/>
  <c r="AD60" i="4"/>
  <c r="AC60" i="4"/>
  <c r="AB60" i="4"/>
  <c r="AA60" i="4"/>
  <c r="Z60" i="4"/>
  <c r="Y60" i="4"/>
  <c r="X60" i="4"/>
  <c r="W60" i="4"/>
  <c r="V60" i="4"/>
  <c r="U60" i="4"/>
  <c r="T60" i="4"/>
  <c r="S60" i="4"/>
  <c r="R60" i="4"/>
  <c r="Q60" i="4"/>
  <c r="P60" i="4"/>
  <c r="O60" i="4"/>
  <c r="N60" i="4"/>
  <c r="M60" i="4"/>
  <c r="L60" i="4"/>
  <c r="K60" i="4"/>
  <c r="J60" i="4"/>
  <c r="I60" i="4"/>
  <c r="H60" i="4"/>
  <c r="G60" i="4"/>
  <c r="F60" i="4"/>
  <c r="BP59" i="4"/>
  <c r="BO59" i="4"/>
  <c r="BN59" i="4"/>
  <c r="BM59" i="4"/>
  <c r="BL59" i="4"/>
  <c r="BK59" i="4"/>
  <c r="BJ59" i="4"/>
  <c r="BI59" i="4"/>
  <c r="BH59" i="4"/>
  <c r="BG59" i="4"/>
  <c r="BF59" i="4"/>
  <c r="BE59" i="4"/>
  <c r="BD59" i="4"/>
  <c r="BC59" i="4"/>
  <c r="BB59" i="4"/>
  <c r="BA59" i="4"/>
  <c r="AZ59" i="4"/>
  <c r="AY59" i="4"/>
  <c r="AX59" i="4"/>
  <c r="AW59" i="4"/>
  <c r="AV59" i="4"/>
  <c r="AU59" i="4"/>
  <c r="AT59" i="4"/>
  <c r="AS59" i="4"/>
  <c r="AR59" i="4"/>
  <c r="AQ59" i="4"/>
  <c r="AO59" i="4"/>
  <c r="AN59" i="4"/>
  <c r="AM59" i="4"/>
  <c r="AL59" i="4"/>
  <c r="AK59" i="4"/>
  <c r="AJ59" i="4"/>
  <c r="AI59" i="4"/>
  <c r="AH59" i="4"/>
  <c r="AG59" i="4"/>
  <c r="AF59" i="4"/>
  <c r="AE59" i="4"/>
  <c r="AD59" i="4"/>
  <c r="AC59" i="4"/>
  <c r="AB59" i="4"/>
  <c r="AA59" i="4"/>
  <c r="Z59" i="4"/>
  <c r="Y59" i="4"/>
  <c r="X59" i="4"/>
  <c r="W59" i="4"/>
  <c r="V59" i="4"/>
  <c r="U59" i="4"/>
  <c r="T59" i="4"/>
  <c r="S59" i="4"/>
  <c r="R59" i="4"/>
  <c r="Q59" i="4"/>
  <c r="P59" i="4"/>
  <c r="O59" i="4"/>
  <c r="N59" i="4"/>
  <c r="M59" i="4"/>
  <c r="L59" i="4"/>
  <c r="K59" i="4"/>
  <c r="J59" i="4"/>
  <c r="I59" i="4"/>
  <c r="H59" i="4"/>
  <c r="G59" i="4"/>
  <c r="F59" i="4"/>
  <c r="BP58" i="4"/>
  <c r="BO58" i="4"/>
  <c r="BN58" i="4"/>
  <c r="BM58" i="4"/>
  <c r="BL58" i="4"/>
  <c r="BK58" i="4"/>
  <c r="BJ58" i="4"/>
  <c r="BI58" i="4"/>
  <c r="BH58" i="4"/>
  <c r="BG58" i="4"/>
  <c r="BF58" i="4"/>
  <c r="BE58" i="4"/>
  <c r="BD58" i="4"/>
  <c r="BC58" i="4"/>
  <c r="BB58" i="4"/>
  <c r="BA58" i="4"/>
  <c r="AZ58" i="4"/>
  <c r="AY58" i="4"/>
  <c r="AX58" i="4"/>
  <c r="AW58" i="4"/>
  <c r="AV58" i="4"/>
  <c r="AU58" i="4"/>
  <c r="AT58" i="4"/>
  <c r="AS58" i="4"/>
  <c r="AR58" i="4"/>
  <c r="AQ58" i="4"/>
  <c r="AO58" i="4"/>
  <c r="AN58" i="4"/>
  <c r="AM58" i="4"/>
  <c r="AL58" i="4"/>
  <c r="AK58" i="4"/>
  <c r="AJ58" i="4"/>
  <c r="AI58" i="4"/>
  <c r="AH58" i="4"/>
  <c r="AG58" i="4"/>
  <c r="AF58" i="4"/>
  <c r="AE58" i="4"/>
  <c r="AD58" i="4"/>
  <c r="AC58" i="4"/>
  <c r="AB58" i="4"/>
  <c r="AA58" i="4"/>
  <c r="Z58" i="4"/>
  <c r="Y58" i="4"/>
  <c r="X58" i="4"/>
  <c r="W58" i="4"/>
  <c r="V58" i="4"/>
  <c r="U58" i="4"/>
  <c r="T58" i="4"/>
  <c r="S58" i="4"/>
  <c r="R58" i="4"/>
  <c r="Q58" i="4"/>
  <c r="P58" i="4"/>
  <c r="O58" i="4"/>
  <c r="N58" i="4"/>
  <c r="M58" i="4"/>
  <c r="L58" i="4"/>
  <c r="K58" i="4"/>
  <c r="J58" i="4"/>
  <c r="I58" i="4"/>
  <c r="H58" i="4"/>
  <c r="G58" i="4"/>
  <c r="F58" i="4"/>
  <c r="BP57" i="4"/>
  <c r="BO57" i="4"/>
  <c r="BN57" i="4"/>
  <c r="BM57" i="4"/>
  <c r="BL57" i="4"/>
  <c r="BK57" i="4"/>
  <c r="BJ57" i="4"/>
  <c r="BI57" i="4"/>
  <c r="BH57" i="4"/>
  <c r="BG57" i="4"/>
  <c r="BF57" i="4"/>
  <c r="BE57" i="4"/>
  <c r="BD57" i="4"/>
  <c r="BC57" i="4"/>
  <c r="BB57" i="4"/>
  <c r="BA57" i="4"/>
  <c r="AZ57" i="4"/>
  <c r="AY57" i="4"/>
  <c r="AX57" i="4"/>
  <c r="AW57" i="4"/>
  <c r="AV57" i="4"/>
  <c r="AU57" i="4"/>
  <c r="AT57" i="4"/>
  <c r="AS57" i="4"/>
  <c r="AR57" i="4"/>
  <c r="AQ57" i="4"/>
  <c r="AO57" i="4"/>
  <c r="AN57" i="4"/>
  <c r="AM57" i="4"/>
  <c r="AL57" i="4"/>
  <c r="AK57" i="4"/>
  <c r="AJ57" i="4"/>
  <c r="AI57" i="4"/>
  <c r="AH57" i="4"/>
  <c r="AG57" i="4"/>
  <c r="AF57" i="4"/>
  <c r="AE57" i="4"/>
  <c r="AD57" i="4"/>
  <c r="AC57" i="4"/>
  <c r="AB57" i="4"/>
  <c r="AA57" i="4"/>
  <c r="Z57" i="4"/>
  <c r="Y57" i="4"/>
  <c r="X57" i="4"/>
  <c r="W57" i="4"/>
  <c r="V57" i="4"/>
  <c r="U57" i="4"/>
  <c r="T57" i="4"/>
  <c r="S57" i="4"/>
  <c r="R57" i="4"/>
  <c r="Q57" i="4"/>
  <c r="P57" i="4"/>
  <c r="O57" i="4"/>
  <c r="N57" i="4"/>
  <c r="M57" i="4"/>
  <c r="L57" i="4"/>
  <c r="K57" i="4"/>
  <c r="J57" i="4"/>
  <c r="I57" i="4"/>
  <c r="H57" i="4"/>
  <c r="G57" i="4"/>
  <c r="F57" i="4"/>
  <c r="BP56" i="4"/>
  <c r="BO56" i="4"/>
  <c r="BN56" i="4"/>
  <c r="BM56" i="4"/>
  <c r="BL56" i="4"/>
  <c r="BK56" i="4"/>
  <c r="BJ56" i="4"/>
  <c r="BI56" i="4"/>
  <c r="BH56" i="4"/>
  <c r="BG56" i="4"/>
  <c r="BF56" i="4"/>
  <c r="BE56" i="4"/>
  <c r="BD56" i="4"/>
  <c r="BC56" i="4"/>
  <c r="BB56" i="4"/>
  <c r="BA56" i="4"/>
  <c r="AZ56" i="4"/>
  <c r="AY56" i="4"/>
  <c r="AX56" i="4"/>
  <c r="AW56" i="4"/>
  <c r="AV56" i="4"/>
  <c r="AU56" i="4"/>
  <c r="AT56" i="4"/>
  <c r="AS56" i="4"/>
  <c r="AR56" i="4"/>
  <c r="AQ56" i="4"/>
  <c r="AO56" i="4"/>
  <c r="AN56" i="4"/>
  <c r="AM56" i="4"/>
  <c r="AL56" i="4"/>
  <c r="AK56" i="4"/>
  <c r="AJ56" i="4"/>
  <c r="AI56" i="4"/>
  <c r="AH56" i="4"/>
  <c r="AG56" i="4"/>
  <c r="AF56" i="4"/>
  <c r="AE56" i="4"/>
  <c r="AD56" i="4"/>
  <c r="AC56" i="4"/>
  <c r="AB56" i="4"/>
  <c r="AA56" i="4"/>
  <c r="Z56" i="4"/>
  <c r="Y56" i="4"/>
  <c r="X56" i="4"/>
  <c r="W56" i="4"/>
  <c r="V56" i="4"/>
  <c r="U56" i="4"/>
  <c r="T56" i="4"/>
  <c r="S56" i="4"/>
  <c r="R56" i="4"/>
  <c r="Q56" i="4"/>
  <c r="P56" i="4"/>
  <c r="O56" i="4"/>
  <c r="N56" i="4"/>
  <c r="M56" i="4"/>
  <c r="L56" i="4"/>
  <c r="K56" i="4"/>
  <c r="J56" i="4"/>
  <c r="I56" i="4"/>
  <c r="H56" i="4"/>
  <c r="G56" i="4"/>
  <c r="F56" i="4"/>
  <c r="BP55" i="4"/>
  <c r="BO55" i="4"/>
  <c r="BN55" i="4"/>
  <c r="BM55" i="4"/>
  <c r="BL55" i="4"/>
  <c r="BK55" i="4"/>
  <c r="BJ55" i="4"/>
  <c r="BI55" i="4"/>
  <c r="BH55" i="4"/>
  <c r="BG55" i="4"/>
  <c r="BF55" i="4"/>
  <c r="BE55" i="4"/>
  <c r="BD55" i="4"/>
  <c r="BC55" i="4"/>
  <c r="BB55" i="4"/>
  <c r="BA55" i="4"/>
  <c r="AZ55" i="4"/>
  <c r="AY55" i="4"/>
  <c r="AX55" i="4"/>
  <c r="AW55" i="4"/>
  <c r="AV55" i="4"/>
  <c r="AU55" i="4"/>
  <c r="AT55" i="4"/>
  <c r="AS55" i="4"/>
  <c r="AR55" i="4"/>
  <c r="AQ55" i="4"/>
  <c r="AO55" i="4"/>
  <c r="AN55" i="4"/>
  <c r="AM55" i="4"/>
  <c r="AL55" i="4"/>
  <c r="AK55" i="4"/>
  <c r="AJ55" i="4"/>
  <c r="AI55" i="4"/>
  <c r="AH55" i="4"/>
  <c r="AG55" i="4"/>
  <c r="AF55" i="4"/>
  <c r="AE55" i="4"/>
  <c r="AD55" i="4"/>
  <c r="AC55" i="4"/>
  <c r="AB55" i="4"/>
  <c r="AA55" i="4"/>
  <c r="Z55" i="4"/>
  <c r="Y55" i="4"/>
  <c r="X55" i="4"/>
  <c r="W55" i="4"/>
  <c r="V55" i="4"/>
  <c r="U55" i="4"/>
  <c r="T55" i="4"/>
  <c r="S55" i="4"/>
  <c r="R55" i="4"/>
  <c r="Q55" i="4"/>
  <c r="P55" i="4"/>
  <c r="O55" i="4"/>
  <c r="N55" i="4"/>
  <c r="M55" i="4"/>
  <c r="L55" i="4"/>
  <c r="K55" i="4"/>
  <c r="J55" i="4"/>
  <c r="I55" i="4"/>
  <c r="H55" i="4"/>
  <c r="G55" i="4"/>
  <c r="F55" i="4"/>
  <c r="BP54" i="4"/>
  <c r="BO54" i="4"/>
  <c r="BN54" i="4"/>
  <c r="BM54" i="4"/>
  <c r="BL54" i="4"/>
  <c r="BK54" i="4"/>
  <c r="BJ54" i="4"/>
  <c r="BI54" i="4"/>
  <c r="BH54" i="4"/>
  <c r="BG54" i="4"/>
  <c r="BF54" i="4"/>
  <c r="BE54" i="4"/>
  <c r="BD54" i="4"/>
  <c r="BC54" i="4"/>
  <c r="BB54" i="4"/>
  <c r="BA54" i="4"/>
  <c r="AZ54" i="4"/>
  <c r="AY54" i="4"/>
  <c r="AX54" i="4"/>
  <c r="AW54" i="4"/>
  <c r="AV54" i="4"/>
  <c r="AU54" i="4"/>
  <c r="AT54" i="4"/>
  <c r="AS54" i="4"/>
  <c r="AR54" i="4"/>
  <c r="AQ54" i="4"/>
  <c r="AO54" i="4"/>
  <c r="AN54" i="4"/>
  <c r="AM54" i="4"/>
  <c r="AL54" i="4"/>
  <c r="AK54" i="4"/>
  <c r="AJ54" i="4"/>
  <c r="AI54" i="4"/>
  <c r="AH54" i="4"/>
  <c r="AG54" i="4"/>
  <c r="AF54" i="4"/>
  <c r="AE54" i="4"/>
  <c r="AD54" i="4"/>
  <c r="AC54" i="4"/>
  <c r="AB54" i="4"/>
  <c r="AA54" i="4"/>
  <c r="Z54" i="4"/>
  <c r="Y54" i="4"/>
  <c r="X54" i="4"/>
  <c r="W54" i="4"/>
  <c r="V54" i="4"/>
  <c r="U54" i="4"/>
  <c r="T54" i="4"/>
  <c r="S54" i="4"/>
  <c r="R54" i="4"/>
  <c r="Q54" i="4"/>
  <c r="P54" i="4"/>
  <c r="O54" i="4"/>
  <c r="N54" i="4"/>
  <c r="M54" i="4"/>
  <c r="L54" i="4"/>
  <c r="K54" i="4"/>
  <c r="J54" i="4"/>
  <c r="I54" i="4"/>
  <c r="H54" i="4"/>
  <c r="G54" i="4"/>
  <c r="F54" i="4"/>
  <c r="BP53" i="4"/>
  <c r="BO53" i="4"/>
  <c r="BN53" i="4"/>
  <c r="BM53" i="4"/>
  <c r="BL53" i="4"/>
  <c r="BK53" i="4"/>
  <c r="BJ53" i="4"/>
  <c r="BI53" i="4"/>
  <c r="BH53" i="4"/>
  <c r="BG53" i="4"/>
  <c r="BF53" i="4"/>
  <c r="BE53" i="4"/>
  <c r="BD53" i="4"/>
  <c r="BC53" i="4"/>
  <c r="BB53" i="4"/>
  <c r="BA53" i="4"/>
  <c r="AZ53" i="4"/>
  <c r="AY53" i="4"/>
  <c r="AX53" i="4"/>
  <c r="AW53" i="4"/>
  <c r="AV53" i="4"/>
  <c r="AU53" i="4"/>
  <c r="AT53" i="4"/>
  <c r="AS53" i="4"/>
  <c r="AR53" i="4"/>
  <c r="AQ53" i="4"/>
  <c r="AO53" i="4"/>
  <c r="AN53" i="4"/>
  <c r="AM53" i="4"/>
  <c r="AL53" i="4"/>
  <c r="AK53" i="4"/>
  <c r="AJ53" i="4"/>
  <c r="AI53" i="4"/>
  <c r="AH53" i="4"/>
  <c r="AG53" i="4"/>
  <c r="AF53" i="4"/>
  <c r="AE53" i="4"/>
  <c r="AD53" i="4"/>
  <c r="AC53" i="4"/>
  <c r="AB53" i="4"/>
  <c r="AA53" i="4"/>
  <c r="Z53" i="4"/>
  <c r="Y53" i="4"/>
  <c r="X53" i="4"/>
  <c r="W53" i="4"/>
  <c r="V53" i="4"/>
  <c r="U53" i="4"/>
  <c r="T53" i="4"/>
  <c r="S53" i="4"/>
  <c r="R53" i="4"/>
  <c r="Q53" i="4"/>
  <c r="P53" i="4"/>
  <c r="O53" i="4"/>
  <c r="N53" i="4"/>
  <c r="M53" i="4"/>
  <c r="L53" i="4"/>
  <c r="K53" i="4"/>
  <c r="J53" i="4"/>
  <c r="I53" i="4"/>
  <c r="H53" i="4"/>
  <c r="G53" i="4"/>
  <c r="F53" i="4"/>
  <c r="BP52" i="4"/>
  <c r="BO52" i="4"/>
  <c r="BN52" i="4"/>
  <c r="BM52" i="4"/>
  <c r="BL52" i="4"/>
  <c r="BK52" i="4"/>
  <c r="BJ52" i="4"/>
  <c r="BI52" i="4"/>
  <c r="BH52" i="4"/>
  <c r="BG52" i="4"/>
  <c r="BF52" i="4"/>
  <c r="BE52" i="4"/>
  <c r="BD52" i="4"/>
  <c r="BC52" i="4"/>
  <c r="BB52" i="4"/>
  <c r="BA52" i="4"/>
  <c r="AZ52" i="4"/>
  <c r="AY52" i="4"/>
  <c r="AX52" i="4"/>
  <c r="AW52" i="4"/>
  <c r="AV52" i="4"/>
  <c r="AU52" i="4"/>
  <c r="AT52" i="4"/>
  <c r="AS52" i="4"/>
  <c r="AR52" i="4"/>
  <c r="AQ52" i="4"/>
  <c r="AO52" i="4"/>
  <c r="AN52" i="4"/>
  <c r="AM52" i="4"/>
  <c r="AL52" i="4"/>
  <c r="AK52" i="4"/>
  <c r="AJ52" i="4"/>
  <c r="AI52" i="4"/>
  <c r="AH52" i="4"/>
  <c r="AG52" i="4"/>
  <c r="AF52" i="4"/>
  <c r="AE52" i="4"/>
  <c r="AD52" i="4"/>
  <c r="AC52" i="4"/>
  <c r="AB52" i="4"/>
  <c r="AA52" i="4"/>
  <c r="Z52" i="4"/>
  <c r="Y52" i="4"/>
  <c r="X52" i="4"/>
  <c r="W52" i="4"/>
  <c r="V52" i="4"/>
  <c r="U52" i="4"/>
  <c r="T52" i="4"/>
  <c r="S52" i="4"/>
  <c r="R52" i="4"/>
  <c r="Q52" i="4"/>
  <c r="P52" i="4"/>
  <c r="O52" i="4"/>
  <c r="N52" i="4"/>
  <c r="M52" i="4"/>
  <c r="L52" i="4"/>
  <c r="K52" i="4"/>
  <c r="J52" i="4"/>
  <c r="I52" i="4"/>
  <c r="H52" i="4"/>
  <c r="G52" i="4"/>
  <c r="F52" i="4"/>
  <c r="A52" i="4"/>
  <c r="BP51" i="4"/>
  <c r="BO51" i="4"/>
  <c r="BN51" i="4"/>
  <c r="BM51" i="4"/>
  <c r="BL51" i="4"/>
  <c r="BK51" i="4"/>
  <c r="BJ51" i="4"/>
  <c r="BI51" i="4"/>
  <c r="BH51" i="4"/>
  <c r="BG51" i="4"/>
  <c r="BF51" i="4"/>
  <c r="BE51" i="4"/>
  <c r="BD51" i="4"/>
  <c r="BC51" i="4"/>
  <c r="BB51" i="4"/>
  <c r="BA51" i="4"/>
  <c r="AZ51" i="4"/>
  <c r="AY51" i="4"/>
  <c r="AX51" i="4"/>
  <c r="AW51" i="4"/>
  <c r="AV51" i="4"/>
  <c r="AU51" i="4"/>
  <c r="AT51" i="4"/>
  <c r="AS51" i="4"/>
  <c r="AR51" i="4"/>
  <c r="AQ51" i="4"/>
  <c r="AO51" i="4"/>
  <c r="AN51" i="4"/>
  <c r="AM51" i="4"/>
  <c r="AL51" i="4"/>
  <c r="AK51" i="4"/>
  <c r="AJ51" i="4"/>
  <c r="AI51" i="4"/>
  <c r="AH51" i="4"/>
  <c r="AG51" i="4"/>
  <c r="AF51" i="4"/>
  <c r="AE51" i="4"/>
  <c r="AD51" i="4"/>
  <c r="AC51" i="4"/>
  <c r="AB51" i="4"/>
  <c r="AA51" i="4"/>
  <c r="Z51" i="4"/>
  <c r="Y51" i="4"/>
  <c r="X51" i="4"/>
  <c r="W51" i="4"/>
  <c r="V51" i="4"/>
  <c r="U51" i="4"/>
  <c r="T51" i="4"/>
  <c r="S51" i="4"/>
  <c r="R51" i="4"/>
  <c r="Q51" i="4"/>
  <c r="P51" i="4"/>
  <c r="O51" i="4"/>
  <c r="N51" i="4"/>
  <c r="M51" i="4"/>
  <c r="L51" i="4"/>
  <c r="K51" i="4"/>
  <c r="J51" i="4"/>
  <c r="I51" i="4"/>
  <c r="H51" i="4"/>
  <c r="G51" i="4"/>
  <c r="F51" i="4"/>
  <c r="B51" i="4"/>
  <c r="A51" i="4"/>
  <c r="BP50" i="4"/>
  <c r="BO50" i="4"/>
  <c r="BN50" i="4"/>
  <c r="BM50" i="4"/>
  <c r="BL50" i="4"/>
  <c r="BK50" i="4"/>
  <c r="BJ50" i="4"/>
  <c r="BI50" i="4"/>
  <c r="BH50" i="4"/>
  <c r="BG50" i="4"/>
  <c r="BF50" i="4"/>
  <c r="BE50" i="4"/>
  <c r="BD50" i="4"/>
  <c r="BC50" i="4"/>
  <c r="BB50" i="4"/>
  <c r="BA50" i="4"/>
  <c r="AZ50" i="4"/>
  <c r="AY50" i="4"/>
  <c r="AX50" i="4"/>
  <c r="AW50" i="4"/>
  <c r="AV50" i="4"/>
  <c r="AU50" i="4"/>
  <c r="AT50" i="4"/>
  <c r="AS50" i="4"/>
  <c r="AR50" i="4"/>
  <c r="AQ50" i="4"/>
  <c r="AO50" i="4"/>
  <c r="AN50" i="4"/>
  <c r="AM50" i="4"/>
  <c r="AL50" i="4"/>
  <c r="AK50" i="4"/>
  <c r="AJ50" i="4"/>
  <c r="AI50" i="4"/>
  <c r="AH50" i="4"/>
  <c r="AG50" i="4"/>
  <c r="AF50" i="4"/>
  <c r="AE50" i="4"/>
  <c r="AD50" i="4"/>
  <c r="AC50" i="4"/>
  <c r="AB50" i="4"/>
  <c r="AA50" i="4"/>
  <c r="Z50" i="4"/>
  <c r="Y50" i="4"/>
  <c r="X50" i="4"/>
  <c r="W50" i="4"/>
  <c r="V50" i="4"/>
  <c r="U50" i="4"/>
  <c r="T50" i="4"/>
  <c r="S50" i="4"/>
  <c r="R50" i="4"/>
  <c r="Q50" i="4"/>
  <c r="P50" i="4"/>
  <c r="O50" i="4"/>
  <c r="N50" i="4"/>
  <c r="M50" i="4"/>
  <c r="L50" i="4"/>
  <c r="K50" i="4"/>
  <c r="J50" i="4"/>
  <c r="I50" i="4"/>
  <c r="H50" i="4"/>
  <c r="G50" i="4"/>
  <c r="F50" i="4"/>
  <c r="BP49" i="4"/>
  <c r="BO49" i="4"/>
  <c r="BN49" i="4"/>
  <c r="BM49" i="4"/>
  <c r="BL49" i="4"/>
  <c r="BK49" i="4"/>
  <c r="BJ49" i="4"/>
  <c r="BI49" i="4"/>
  <c r="BH49" i="4"/>
  <c r="BG49" i="4"/>
  <c r="BF49" i="4"/>
  <c r="BE49" i="4"/>
  <c r="BD49" i="4"/>
  <c r="BC49" i="4"/>
  <c r="BB49" i="4"/>
  <c r="BA49" i="4"/>
  <c r="AZ49" i="4"/>
  <c r="AY49" i="4"/>
  <c r="AX49" i="4"/>
  <c r="AW49" i="4"/>
  <c r="AV49" i="4"/>
  <c r="AU49" i="4"/>
  <c r="AT49" i="4"/>
  <c r="AS49" i="4"/>
  <c r="AR49" i="4"/>
  <c r="AQ49" i="4"/>
  <c r="AO49" i="4"/>
  <c r="AN49" i="4"/>
  <c r="AM49" i="4"/>
  <c r="AL49" i="4"/>
  <c r="AK49" i="4"/>
  <c r="AJ49" i="4"/>
  <c r="AI49" i="4"/>
  <c r="AH49" i="4"/>
  <c r="AG49" i="4"/>
  <c r="AF49" i="4"/>
  <c r="AE49" i="4"/>
  <c r="AD49" i="4"/>
  <c r="AC49" i="4"/>
  <c r="AB49" i="4"/>
  <c r="AA49" i="4"/>
  <c r="Z49" i="4"/>
  <c r="Y49" i="4"/>
  <c r="X49" i="4"/>
  <c r="W49" i="4"/>
  <c r="V49" i="4"/>
  <c r="U49" i="4"/>
  <c r="T49" i="4"/>
  <c r="S49" i="4"/>
  <c r="R49" i="4"/>
  <c r="Q49" i="4"/>
  <c r="P49" i="4"/>
  <c r="O49" i="4"/>
  <c r="N49" i="4"/>
  <c r="M49" i="4"/>
  <c r="L49" i="4"/>
  <c r="K49" i="4"/>
  <c r="J49" i="4"/>
  <c r="I49" i="4"/>
  <c r="H49" i="4"/>
  <c r="G49" i="4"/>
  <c r="F49" i="4"/>
  <c r="BP48" i="4"/>
  <c r="BO48" i="4"/>
  <c r="BN48" i="4"/>
  <c r="BM48" i="4"/>
  <c r="BL48" i="4"/>
  <c r="BK48" i="4"/>
  <c r="BJ48" i="4"/>
  <c r="BI48" i="4"/>
  <c r="BH48" i="4"/>
  <c r="BG48" i="4"/>
  <c r="BF48" i="4"/>
  <c r="BE48" i="4"/>
  <c r="BD48" i="4"/>
  <c r="BC48" i="4"/>
  <c r="BB48" i="4"/>
  <c r="BA48" i="4"/>
  <c r="AZ48" i="4"/>
  <c r="AY48" i="4"/>
  <c r="AX48" i="4"/>
  <c r="AW48" i="4"/>
  <c r="AV48" i="4"/>
  <c r="AU48" i="4"/>
  <c r="AT48" i="4"/>
  <c r="AS48" i="4"/>
  <c r="AR48" i="4"/>
  <c r="AQ48" i="4"/>
  <c r="AO48" i="4"/>
  <c r="AN48" i="4"/>
  <c r="AM48" i="4"/>
  <c r="AL48" i="4"/>
  <c r="AK48" i="4"/>
  <c r="AJ48" i="4"/>
  <c r="AI48" i="4"/>
  <c r="AH48" i="4"/>
  <c r="AG48" i="4"/>
  <c r="AF48" i="4"/>
  <c r="AE48" i="4"/>
  <c r="AD48" i="4"/>
  <c r="AC48" i="4"/>
  <c r="AB48" i="4"/>
  <c r="AA48" i="4"/>
  <c r="Z48" i="4"/>
  <c r="Y48" i="4"/>
  <c r="X48" i="4"/>
  <c r="W48" i="4"/>
  <c r="V48" i="4"/>
  <c r="U48" i="4"/>
  <c r="T48" i="4"/>
  <c r="S48" i="4"/>
  <c r="R48" i="4"/>
  <c r="Q48" i="4"/>
  <c r="P48" i="4"/>
  <c r="O48" i="4"/>
  <c r="N48" i="4"/>
  <c r="M48" i="4"/>
  <c r="L48" i="4"/>
  <c r="K48" i="4"/>
  <c r="J48" i="4"/>
  <c r="I48" i="4"/>
  <c r="H48" i="4"/>
  <c r="G48" i="4"/>
  <c r="F48" i="4"/>
  <c r="BP47" i="4"/>
  <c r="BO47" i="4"/>
  <c r="BN47" i="4"/>
  <c r="BM47" i="4"/>
  <c r="BL47" i="4"/>
  <c r="BK47" i="4"/>
  <c r="BJ47" i="4"/>
  <c r="BI47" i="4"/>
  <c r="BH47" i="4"/>
  <c r="BG47" i="4"/>
  <c r="BF47" i="4"/>
  <c r="BE47" i="4"/>
  <c r="BD47" i="4"/>
  <c r="BC47" i="4"/>
  <c r="BB47" i="4"/>
  <c r="BA47" i="4"/>
  <c r="AZ47" i="4"/>
  <c r="AY47" i="4"/>
  <c r="AX47" i="4"/>
  <c r="AW47" i="4"/>
  <c r="AV47" i="4"/>
  <c r="AU47" i="4"/>
  <c r="AT47" i="4"/>
  <c r="AS47" i="4"/>
  <c r="AR47" i="4"/>
  <c r="AQ47" i="4"/>
  <c r="AO47" i="4"/>
  <c r="AN47" i="4"/>
  <c r="AM47" i="4"/>
  <c r="AL47" i="4"/>
  <c r="AK47" i="4"/>
  <c r="AJ47" i="4"/>
  <c r="AI47" i="4"/>
  <c r="AH47" i="4"/>
  <c r="AG47" i="4"/>
  <c r="AF47" i="4"/>
  <c r="AE47" i="4"/>
  <c r="AD47" i="4"/>
  <c r="AC47" i="4"/>
  <c r="AB47" i="4"/>
  <c r="AA47" i="4"/>
  <c r="Z47" i="4"/>
  <c r="Y47" i="4"/>
  <c r="X47" i="4"/>
  <c r="W47" i="4"/>
  <c r="V47" i="4"/>
  <c r="U47" i="4"/>
  <c r="T47" i="4"/>
  <c r="S47" i="4"/>
  <c r="R47" i="4"/>
  <c r="Q47" i="4"/>
  <c r="P47" i="4"/>
  <c r="O47" i="4"/>
  <c r="N47" i="4"/>
  <c r="M47" i="4"/>
  <c r="L47" i="4"/>
  <c r="K47" i="4"/>
  <c r="J47" i="4"/>
  <c r="I47" i="4"/>
  <c r="H47" i="4"/>
  <c r="G47" i="4"/>
  <c r="F47" i="4"/>
  <c r="BP46" i="4"/>
  <c r="BO46" i="4"/>
  <c r="BN46" i="4"/>
  <c r="BM46" i="4"/>
  <c r="BL46" i="4"/>
  <c r="BK46" i="4"/>
  <c r="BJ46" i="4"/>
  <c r="BI46" i="4"/>
  <c r="BH46" i="4"/>
  <c r="BG46" i="4"/>
  <c r="BF46" i="4"/>
  <c r="BE46" i="4"/>
  <c r="BD46" i="4"/>
  <c r="BC46" i="4"/>
  <c r="BB46" i="4"/>
  <c r="BA46" i="4"/>
  <c r="AZ46" i="4"/>
  <c r="AY46" i="4"/>
  <c r="AX46" i="4"/>
  <c r="AW46" i="4"/>
  <c r="AV46" i="4"/>
  <c r="AU46" i="4"/>
  <c r="AT46" i="4"/>
  <c r="AS46" i="4"/>
  <c r="AR46" i="4"/>
  <c r="AQ46" i="4"/>
  <c r="AO46" i="4"/>
  <c r="AN46" i="4"/>
  <c r="AM46" i="4"/>
  <c r="AL46" i="4"/>
  <c r="AK46" i="4"/>
  <c r="AJ46" i="4"/>
  <c r="AI46" i="4"/>
  <c r="AH46" i="4"/>
  <c r="AG46" i="4"/>
  <c r="AF46" i="4"/>
  <c r="AE46" i="4"/>
  <c r="AD46" i="4"/>
  <c r="AC46" i="4"/>
  <c r="AB46" i="4"/>
  <c r="AA46" i="4"/>
  <c r="Z46" i="4"/>
  <c r="Y46" i="4"/>
  <c r="X46" i="4"/>
  <c r="W46" i="4"/>
  <c r="V46" i="4"/>
  <c r="U46" i="4"/>
  <c r="T46" i="4"/>
  <c r="S46" i="4"/>
  <c r="R46" i="4"/>
  <c r="Q46" i="4"/>
  <c r="P46" i="4"/>
  <c r="O46" i="4"/>
  <c r="N46" i="4"/>
  <c r="M46" i="4"/>
  <c r="L46" i="4"/>
  <c r="K46" i="4"/>
  <c r="J46" i="4"/>
  <c r="I46" i="4"/>
  <c r="H46" i="4"/>
  <c r="G46" i="4"/>
  <c r="F46" i="4"/>
  <c r="BP45" i="4"/>
  <c r="BO45" i="4"/>
  <c r="BN45" i="4"/>
  <c r="BM45" i="4"/>
  <c r="BL45" i="4"/>
  <c r="BK45" i="4"/>
  <c r="BJ45" i="4"/>
  <c r="BI45" i="4"/>
  <c r="BH45" i="4"/>
  <c r="BG45" i="4"/>
  <c r="BF45" i="4"/>
  <c r="BE45" i="4"/>
  <c r="BD45" i="4"/>
  <c r="BC45" i="4"/>
  <c r="BB45" i="4"/>
  <c r="BA45" i="4"/>
  <c r="AZ45" i="4"/>
  <c r="AY45" i="4"/>
  <c r="AX45" i="4"/>
  <c r="AW45" i="4"/>
  <c r="AV45" i="4"/>
  <c r="AU45" i="4"/>
  <c r="AT45" i="4"/>
  <c r="AS45" i="4"/>
  <c r="AR45" i="4"/>
  <c r="AQ45" i="4"/>
  <c r="AO45" i="4"/>
  <c r="AN45" i="4"/>
  <c r="AM45" i="4"/>
  <c r="AL45" i="4"/>
  <c r="AK45" i="4"/>
  <c r="AJ45" i="4"/>
  <c r="AI45" i="4"/>
  <c r="AH45" i="4"/>
  <c r="AG45" i="4"/>
  <c r="AF45" i="4"/>
  <c r="AE45" i="4"/>
  <c r="AD45" i="4"/>
  <c r="AC45" i="4"/>
  <c r="AB45" i="4"/>
  <c r="AA45" i="4"/>
  <c r="Z45" i="4"/>
  <c r="Y45" i="4"/>
  <c r="X45" i="4"/>
  <c r="W45" i="4"/>
  <c r="V45" i="4"/>
  <c r="U45" i="4"/>
  <c r="T45" i="4"/>
  <c r="S45" i="4"/>
  <c r="R45" i="4"/>
  <c r="Q45" i="4"/>
  <c r="P45" i="4"/>
  <c r="O45" i="4"/>
  <c r="N45" i="4"/>
  <c r="M45" i="4"/>
  <c r="L45" i="4"/>
  <c r="K45" i="4"/>
  <c r="J45" i="4"/>
  <c r="I45" i="4"/>
  <c r="H45" i="4"/>
  <c r="G45" i="4"/>
  <c r="F45" i="4"/>
  <c r="BP44" i="4"/>
  <c r="BO44" i="4"/>
  <c r="BN44" i="4"/>
  <c r="BM44" i="4"/>
  <c r="BL44" i="4"/>
  <c r="BK44" i="4"/>
  <c r="BJ44" i="4"/>
  <c r="BI44" i="4"/>
  <c r="BH44" i="4"/>
  <c r="BG44" i="4"/>
  <c r="BF44" i="4"/>
  <c r="BE44" i="4"/>
  <c r="BD44" i="4"/>
  <c r="BC44" i="4"/>
  <c r="BB44" i="4"/>
  <c r="BA44" i="4"/>
  <c r="AZ44" i="4"/>
  <c r="AY44" i="4"/>
  <c r="AX44" i="4"/>
  <c r="AW44" i="4"/>
  <c r="AV44" i="4"/>
  <c r="AU44" i="4"/>
  <c r="AT44" i="4"/>
  <c r="AS44" i="4"/>
  <c r="AR44" i="4"/>
  <c r="AQ44" i="4"/>
  <c r="AO44" i="4"/>
  <c r="AN44" i="4"/>
  <c r="AM44" i="4"/>
  <c r="AL44" i="4"/>
  <c r="AK44" i="4"/>
  <c r="AJ44" i="4"/>
  <c r="AI44" i="4"/>
  <c r="AH44" i="4"/>
  <c r="AG44" i="4"/>
  <c r="AF44" i="4"/>
  <c r="AE44" i="4"/>
  <c r="AD44" i="4"/>
  <c r="AC44" i="4"/>
  <c r="AB44" i="4"/>
  <c r="AA44" i="4"/>
  <c r="Z44" i="4"/>
  <c r="Y44" i="4"/>
  <c r="X44" i="4"/>
  <c r="W44" i="4"/>
  <c r="V44" i="4"/>
  <c r="U44" i="4"/>
  <c r="T44" i="4"/>
  <c r="S44" i="4"/>
  <c r="R44" i="4"/>
  <c r="Q44" i="4"/>
  <c r="P44" i="4"/>
  <c r="O44" i="4"/>
  <c r="N44" i="4"/>
  <c r="M44" i="4"/>
  <c r="L44" i="4"/>
  <c r="K44" i="4"/>
  <c r="J44" i="4"/>
  <c r="I44" i="4"/>
  <c r="H44" i="4"/>
  <c r="G44" i="4"/>
  <c r="F44" i="4"/>
  <c r="BP43" i="4"/>
  <c r="BO43" i="4"/>
  <c r="BN43" i="4"/>
  <c r="BM43" i="4"/>
  <c r="BL43" i="4"/>
  <c r="BK43" i="4"/>
  <c r="BJ43" i="4"/>
  <c r="BI43" i="4"/>
  <c r="BH43" i="4"/>
  <c r="BG43" i="4"/>
  <c r="BF43" i="4"/>
  <c r="BE43" i="4"/>
  <c r="BD43" i="4"/>
  <c r="BC43" i="4"/>
  <c r="BB43" i="4"/>
  <c r="BA43" i="4"/>
  <c r="AZ43" i="4"/>
  <c r="AY43" i="4"/>
  <c r="AX43" i="4"/>
  <c r="AW43" i="4"/>
  <c r="AV43" i="4"/>
  <c r="AU43" i="4"/>
  <c r="AT43" i="4"/>
  <c r="AS43" i="4"/>
  <c r="AR43" i="4"/>
  <c r="AQ43" i="4"/>
  <c r="AO43" i="4"/>
  <c r="AN43" i="4"/>
  <c r="AM43" i="4"/>
  <c r="AL43" i="4"/>
  <c r="AK43" i="4"/>
  <c r="AJ43" i="4"/>
  <c r="AI43" i="4"/>
  <c r="AH43" i="4"/>
  <c r="AG43" i="4"/>
  <c r="AF43" i="4"/>
  <c r="AE43" i="4"/>
  <c r="AD43" i="4"/>
  <c r="AC43" i="4"/>
  <c r="AB43" i="4"/>
  <c r="AA43" i="4"/>
  <c r="Z43" i="4"/>
  <c r="Y43" i="4"/>
  <c r="X43" i="4"/>
  <c r="W43" i="4"/>
  <c r="V43" i="4"/>
  <c r="U43" i="4"/>
  <c r="T43" i="4"/>
  <c r="S43" i="4"/>
  <c r="R43" i="4"/>
  <c r="Q43" i="4"/>
  <c r="P43" i="4"/>
  <c r="O43" i="4"/>
  <c r="N43" i="4"/>
  <c r="M43" i="4"/>
  <c r="L43" i="4"/>
  <c r="K43" i="4"/>
  <c r="J43" i="4"/>
  <c r="I43" i="4"/>
  <c r="H43" i="4"/>
  <c r="G43" i="4"/>
  <c r="F43" i="4"/>
  <c r="BP42" i="4"/>
  <c r="BO42" i="4"/>
  <c r="BN42" i="4"/>
  <c r="BM42" i="4"/>
  <c r="BL42" i="4"/>
  <c r="BK42" i="4"/>
  <c r="BJ42" i="4"/>
  <c r="BI42" i="4"/>
  <c r="BH42" i="4"/>
  <c r="BG42" i="4"/>
  <c r="BF42" i="4"/>
  <c r="BE42" i="4"/>
  <c r="BD42" i="4"/>
  <c r="BC42" i="4"/>
  <c r="BB42" i="4"/>
  <c r="BA42" i="4"/>
  <c r="AZ42" i="4"/>
  <c r="AY42" i="4"/>
  <c r="AX42" i="4"/>
  <c r="AW42" i="4"/>
  <c r="AV42" i="4"/>
  <c r="AU42" i="4"/>
  <c r="AT42" i="4"/>
  <c r="AS42" i="4"/>
  <c r="AR42" i="4"/>
  <c r="AQ42" i="4"/>
  <c r="AO42" i="4"/>
  <c r="AN42" i="4"/>
  <c r="AM42" i="4"/>
  <c r="AL42" i="4"/>
  <c r="AK42" i="4"/>
  <c r="AJ42" i="4"/>
  <c r="AI42" i="4"/>
  <c r="AH42" i="4"/>
  <c r="AG42" i="4"/>
  <c r="AF42" i="4"/>
  <c r="AE42" i="4"/>
  <c r="AD42" i="4"/>
  <c r="AC42" i="4"/>
  <c r="AB42" i="4"/>
  <c r="AA42" i="4"/>
  <c r="Z42" i="4"/>
  <c r="Y42" i="4"/>
  <c r="X42" i="4"/>
  <c r="W42" i="4"/>
  <c r="V42" i="4"/>
  <c r="U42" i="4"/>
  <c r="T42" i="4"/>
  <c r="S42" i="4"/>
  <c r="R42" i="4"/>
  <c r="Q42" i="4"/>
  <c r="P42" i="4"/>
  <c r="O42" i="4"/>
  <c r="N42" i="4"/>
  <c r="M42" i="4"/>
  <c r="L42" i="4"/>
  <c r="K42" i="4"/>
  <c r="J42" i="4"/>
  <c r="I42" i="4"/>
  <c r="H42" i="4"/>
  <c r="G42" i="4"/>
  <c r="F42" i="4"/>
  <c r="BP41" i="4"/>
  <c r="BO41" i="4"/>
  <c r="BN41" i="4"/>
  <c r="BM41" i="4"/>
  <c r="BL41" i="4"/>
  <c r="BK41" i="4"/>
  <c r="BJ41" i="4"/>
  <c r="BI41" i="4"/>
  <c r="BH41" i="4"/>
  <c r="BG41" i="4"/>
  <c r="BF41" i="4"/>
  <c r="BE41" i="4"/>
  <c r="BD41" i="4"/>
  <c r="BC41" i="4"/>
  <c r="BB41" i="4"/>
  <c r="BA41" i="4"/>
  <c r="AZ41" i="4"/>
  <c r="AY41" i="4"/>
  <c r="AX41" i="4"/>
  <c r="AW41" i="4"/>
  <c r="AV41" i="4"/>
  <c r="AU41" i="4"/>
  <c r="AT41" i="4"/>
  <c r="AS41" i="4"/>
  <c r="AR41" i="4"/>
  <c r="AQ41" i="4"/>
  <c r="AO41" i="4"/>
  <c r="AN41" i="4"/>
  <c r="AM41" i="4"/>
  <c r="AL41" i="4"/>
  <c r="AK41" i="4"/>
  <c r="AJ41" i="4"/>
  <c r="AI41" i="4"/>
  <c r="AH41" i="4"/>
  <c r="AG41" i="4"/>
  <c r="AF41" i="4"/>
  <c r="AE41" i="4"/>
  <c r="AD41" i="4"/>
  <c r="AC41" i="4"/>
  <c r="AB41" i="4"/>
  <c r="AA41" i="4"/>
  <c r="Z41" i="4"/>
  <c r="Y41" i="4"/>
  <c r="X41" i="4"/>
  <c r="W41" i="4"/>
  <c r="V41" i="4"/>
  <c r="U41" i="4"/>
  <c r="T41" i="4"/>
  <c r="S41" i="4"/>
  <c r="R41" i="4"/>
  <c r="Q41" i="4"/>
  <c r="P41" i="4"/>
  <c r="O41" i="4"/>
  <c r="N41" i="4"/>
  <c r="M41" i="4"/>
  <c r="L41" i="4"/>
  <c r="K41" i="4"/>
  <c r="J41" i="4"/>
  <c r="I41" i="4"/>
  <c r="H41" i="4"/>
  <c r="G41" i="4"/>
  <c r="F41" i="4"/>
  <c r="BP40" i="4"/>
  <c r="BO40" i="4"/>
  <c r="BN40" i="4"/>
  <c r="BM40" i="4"/>
  <c r="BL40" i="4"/>
  <c r="BK40" i="4"/>
  <c r="BJ40" i="4"/>
  <c r="BI40" i="4"/>
  <c r="BH40" i="4"/>
  <c r="BG40" i="4"/>
  <c r="BF40" i="4"/>
  <c r="BE40" i="4"/>
  <c r="BD40" i="4"/>
  <c r="BC40" i="4"/>
  <c r="BB40" i="4"/>
  <c r="BA40" i="4"/>
  <c r="AZ40" i="4"/>
  <c r="AY40" i="4"/>
  <c r="AX40" i="4"/>
  <c r="AW40" i="4"/>
  <c r="AV40" i="4"/>
  <c r="AU40" i="4"/>
  <c r="AT40" i="4"/>
  <c r="AS40" i="4"/>
  <c r="AR40" i="4"/>
  <c r="AQ40" i="4"/>
  <c r="AO40" i="4"/>
  <c r="AN40" i="4"/>
  <c r="AM40" i="4"/>
  <c r="AL40" i="4"/>
  <c r="AK40" i="4"/>
  <c r="AJ40" i="4"/>
  <c r="AI40" i="4"/>
  <c r="AH40" i="4"/>
  <c r="AG40" i="4"/>
  <c r="AF40" i="4"/>
  <c r="AE40" i="4"/>
  <c r="AD40" i="4"/>
  <c r="AC40" i="4"/>
  <c r="AB40" i="4"/>
  <c r="AA40" i="4"/>
  <c r="Z40" i="4"/>
  <c r="Y40" i="4"/>
  <c r="X40" i="4"/>
  <c r="W40" i="4"/>
  <c r="V40" i="4"/>
  <c r="U40" i="4"/>
  <c r="T40" i="4"/>
  <c r="S40" i="4"/>
  <c r="R40" i="4"/>
  <c r="Q40" i="4"/>
  <c r="P40" i="4"/>
  <c r="O40" i="4"/>
  <c r="N40" i="4"/>
  <c r="M40" i="4"/>
  <c r="L40" i="4"/>
  <c r="K40" i="4"/>
  <c r="J40" i="4"/>
  <c r="I40" i="4"/>
  <c r="H40" i="4"/>
  <c r="G40" i="4"/>
  <c r="F40" i="4"/>
  <c r="BP39" i="4"/>
  <c r="BO39" i="4"/>
  <c r="BN39" i="4"/>
  <c r="BM39" i="4"/>
  <c r="BL39" i="4"/>
  <c r="BK39" i="4"/>
  <c r="BJ39" i="4"/>
  <c r="BI39" i="4"/>
  <c r="BH39" i="4"/>
  <c r="BG39" i="4"/>
  <c r="BF39" i="4"/>
  <c r="BE39" i="4"/>
  <c r="BD39" i="4"/>
  <c r="BC39" i="4"/>
  <c r="BB39" i="4"/>
  <c r="BA39" i="4"/>
  <c r="AZ39" i="4"/>
  <c r="AY39" i="4"/>
  <c r="AX39" i="4"/>
  <c r="AW39" i="4"/>
  <c r="AV39" i="4"/>
  <c r="AU39" i="4"/>
  <c r="AT39" i="4"/>
  <c r="AS39" i="4"/>
  <c r="AR39" i="4"/>
  <c r="AQ39" i="4"/>
  <c r="AO39" i="4"/>
  <c r="AN39" i="4"/>
  <c r="AM39" i="4"/>
  <c r="AL39" i="4"/>
  <c r="AK39" i="4"/>
  <c r="AJ39" i="4"/>
  <c r="AI39" i="4"/>
  <c r="AH39" i="4"/>
  <c r="AG39" i="4"/>
  <c r="AF39" i="4"/>
  <c r="AE39" i="4"/>
  <c r="AD39" i="4"/>
  <c r="AC39" i="4"/>
  <c r="AB39" i="4"/>
  <c r="AA39" i="4"/>
  <c r="Z39" i="4"/>
  <c r="Y39" i="4"/>
  <c r="X39" i="4"/>
  <c r="W39" i="4"/>
  <c r="V39" i="4"/>
  <c r="U39" i="4"/>
  <c r="T39" i="4"/>
  <c r="S39" i="4"/>
  <c r="R39" i="4"/>
  <c r="Q39" i="4"/>
  <c r="P39" i="4"/>
  <c r="O39" i="4"/>
  <c r="N39" i="4"/>
  <c r="M39" i="4"/>
  <c r="L39" i="4"/>
  <c r="K39" i="4"/>
  <c r="J39" i="4"/>
  <c r="I39" i="4"/>
  <c r="H39" i="4"/>
  <c r="G39" i="4"/>
  <c r="F39" i="4"/>
  <c r="BP38" i="4"/>
  <c r="BO38" i="4"/>
  <c r="BN38" i="4"/>
  <c r="BM38" i="4"/>
  <c r="BL38" i="4"/>
  <c r="BK38" i="4"/>
  <c r="BJ38" i="4"/>
  <c r="BI38" i="4"/>
  <c r="BH38" i="4"/>
  <c r="BG38" i="4"/>
  <c r="BF38" i="4"/>
  <c r="BE38" i="4"/>
  <c r="BD38" i="4"/>
  <c r="BC38" i="4"/>
  <c r="BB38" i="4"/>
  <c r="BA38" i="4"/>
  <c r="AZ38" i="4"/>
  <c r="AY38" i="4"/>
  <c r="AX38" i="4"/>
  <c r="AW38" i="4"/>
  <c r="AV38" i="4"/>
  <c r="AU38" i="4"/>
  <c r="AT38" i="4"/>
  <c r="AS38" i="4"/>
  <c r="AR38" i="4"/>
  <c r="AQ38" i="4"/>
  <c r="AO38" i="4"/>
  <c r="AN38" i="4"/>
  <c r="AM38" i="4"/>
  <c r="AL38" i="4"/>
  <c r="AK38" i="4"/>
  <c r="AJ38" i="4"/>
  <c r="AI38" i="4"/>
  <c r="AH38" i="4"/>
  <c r="AG38" i="4"/>
  <c r="AF38" i="4"/>
  <c r="AE38" i="4"/>
  <c r="AD38" i="4"/>
  <c r="AC38" i="4"/>
  <c r="AB38" i="4"/>
  <c r="AA38" i="4"/>
  <c r="Z38" i="4"/>
  <c r="Y38" i="4"/>
  <c r="X38" i="4"/>
  <c r="W38" i="4"/>
  <c r="V38" i="4"/>
  <c r="U38" i="4"/>
  <c r="T38" i="4"/>
  <c r="S38" i="4"/>
  <c r="R38" i="4"/>
  <c r="Q38" i="4"/>
  <c r="P38" i="4"/>
  <c r="O38" i="4"/>
  <c r="N38" i="4"/>
  <c r="M38" i="4"/>
  <c r="L38" i="4"/>
  <c r="K38" i="4"/>
  <c r="J38" i="4"/>
  <c r="I38" i="4"/>
  <c r="H38" i="4"/>
  <c r="G38" i="4"/>
  <c r="F38" i="4"/>
  <c r="BP37" i="4"/>
  <c r="BO37" i="4"/>
  <c r="BN37" i="4"/>
  <c r="BM37" i="4"/>
  <c r="BL37" i="4"/>
  <c r="BK37" i="4"/>
  <c r="BJ37" i="4"/>
  <c r="BI37" i="4"/>
  <c r="BH37" i="4"/>
  <c r="BG37" i="4"/>
  <c r="BF37" i="4"/>
  <c r="BE37" i="4"/>
  <c r="BD37" i="4"/>
  <c r="BC37" i="4"/>
  <c r="BB37" i="4"/>
  <c r="BA37" i="4"/>
  <c r="AZ37" i="4"/>
  <c r="AY37" i="4"/>
  <c r="AX37" i="4"/>
  <c r="AW37" i="4"/>
  <c r="AV37" i="4"/>
  <c r="AU37" i="4"/>
  <c r="AT37" i="4"/>
  <c r="AS37" i="4"/>
  <c r="AR37" i="4"/>
  <c r="AQ37" i="4"/>
  <c r="AO37" i="4"/>
  <c r="AN37" i="4"/>
  <c r="AM37" i="4"/>
  <c r="AL37" i="4"/>
  <c r="AK37" i="4"/>
  <c r="AJ37" i="4"/>
  <c r="AI37" i="4"/>
  <c r="AH37" i="4"/>
  <c r="AG37" i="4"/>
  <c r="AF37" i="4"/>
  <c r="AE37" i="4"/>
  <c r="AD37" i="4"/>
  <c r="AC37" i="4"/>
  <c r="AB37" i="4"/>
  <c r="AA37" i="4"/>
  <c r="Z37" i="4"/>
  <c r="Y37" i="4"/>
  <c r="X37" i="4"/>
  <c r="W37" i="4"/>
  <c r="V37" i="4"/>
  <c r="U37" i="4"/>
  <c r="T37" i="4"/>
  <c r="S37" i="4"/>
  <c r="R37" i="4"/>
  <c r="Q37" i="4"/>
  <c r="P37" i="4"/>
  <c r="O37" i="4"/>
  <c r="N37" i="4"/>
  <c r="M37" i="4"/>
  <c r="L37" i="4"/>
  <c r="K37" i="4"/>
  <c r="J37" i="4"/>
  <c r="I37" i="4"/>
  <c r="H37" i="4"/>
  <c r="G37" i="4"/>
  <c r="F37" i="4"/>
  <c r="BP36" i="4"/>
  <c r="BO36" i="4"/>
  <c r="BN36" i="4"/>
  <c r="BM36" i="4"/>
  <c r="BL36" i="4"/>
  <c r="BK36" i="4"/>
  <c r="BJ36" i="4"/>
  <c r="BI36" i="4"/>
  <c r="BH36" i="4"/>
  <c r="BG36" i="4"/>
  <c r="BF36" i="4"/>
  <c r="BE36" i="4"/>
  <c r="BD36" i="4"/>
  <c r="BC36" i="4"/>
  <c r="BB36" i="4"/>
  <c r="BA36" i="4"/>
  <c r="AZ36" i="4"/>
  <c r="AY36" i="4"/>
  <c r="AX36" i="4"/>
  <c r="AW36" i="4"/>
  <c r="AV36" i="4"/>
  <c r="AU36" i="4"/>
  <c r="AT36" i="4"/>
  <c r="AS36" i="4"/>
  <c r="AR36" i="4"/>
  <c r="AQ36" i="4"/>
  <c r="AO36" i="4"/>
  <c r="AN36" i="4"/>
  <c r="AM36" i="4"/>
  <c r="AL36" i="4"/>
  <c r="AK36" i="4"/>
  <c r="AJ36" i="4"/>
  <c r="AI36" i="4"/>
  <c r="AH36" i="4"/>
  <c r="AG36" i="4"/>
  <c r="AF36" i="4"/>
  <c r="AE36" i="4"/>
  <c r="AD36" i="4"/>
  <c r="AC36" i="4"/>
  <c r="AB36" i="4"/>
  <c r="AA36" i="4"/>
  <c r="Z36" i="4"/>
  <c r="Y36" i="4"/>
  <c r="X36" i="4"/>
  <c r="W36" i="4"/>
  <c r="V36" i="4"/>
  <c r="U36" i="4"/>
  <c r="T36" i="4"/>
  <c r="S36" i="4"/>
  <c r="R36" i="4"/>
  <c r="Q36" i="4"/>
  <c r="P36" i="4"/>
  <c r="O36" i="4"/>
  <c r="N36" i="4"/>
  <c r="M36" i="4"/>
  <c r="L36" i="4"/>
  <c r="K36" i="4"/>
  <c r="J36" i="4"/>
  <c r="I36" i="4"/>
  <c r="H36" i="4"/>
  <c r="G36" i="4"/>
  <c r="F36" i="4"/>
  <c r="BP35" i="4"/>
  <c r="BO35" i="4"/>
  <c r="BN35" i="4"/>
  <c r="BM35" i="4"/>
  <c r="BL35" i="4"/>
  <c r="BK35" i="4"/>
  <c r="BJ35" i="4"/>
  <c r="BI35" i="4"/>
  <c r="BH35" i="4"/>
  <c r="BG35" i="4"/>
  <c r="BF35" i="4"/>
  <c r="BE35" i="4"/>
  <c r="BD35" i="4"/>
  <c r="BC35" i="4"/>
  <c r="BB35" i="4"/>
  <c r="BA35" i="4"/>
  <c r="AZ35" i="4"/>
  <c r="AY35" i="4"/>
  <c r="AX35" i="4"/>
  <c r="AW35" i="4"/>
  <c r="AV35" i="4"/>
  <c r="AU35" i="4"/>
  <c r="AT35" i="4"/>
  <c r="AS35" i="4"/>
  <c r="AR35" i="4"/>
  <c r="AQ35" i="4"/>
  <c r="AO35" i="4"/>
  <c r="AN35" i="4"/>
  <c r="AM35" i="4"/>
  <c r="AL35" i="4"/>
  <c r="AK35" i="4"/>
  <c r="AJ35" i="4"/>
  <c r="AI35" i="4"/>
  <c r="AH35" i="4"/>
  <c r="AG35" i="4"/>
  <c r="AF35" i="4"/>
  <c r="AE35" i="4"/>
  <c r="AD35" i="4"/>
  <c r="AC35" i="4"/>
  <c r="AB35" i="4"/>
  <c r="AA35" i="4"/>
  <c r="Z35" i="4"/>
  <c r="Y35" i="4"/>
  <c r="X35" i="4"/>
  <c r="W35" i="4"/>
  <c r="V35" i="4"/>
  <c r="U35" i="4"/>
  <c r="T35" i="4"/>
  <c r="S35" i="4"/>
  <c r="R35" i="4"/>
  <c r="Q35" i="4"/>
  <c r="P35" i="4"/>
  <c r="O35" i="4"/>
  <c r="N35" i="4"/>
  <c r="M35" i="4"/>
  <c r="L35" i="4"/>
  <c r="K35" i="4"/>
  <c r="J35" i="4"/>
  <c r="I35" i="4"/>
  <c r="H35" i="4"/>
  <c r="G35" i="4"/>
  <c r="F35" i="4"/>
  <c r="BP34" i="4"/>
  <c r="BO34" i="4"/>
  <c r="BN34" i="4"/>
  <c r="BM34" i="4"/>
  <c r="BL34" i="4"/>
  <c r="BK34" i="4"/>
  <c r="BJ34" i="4"/>
  <c r="BI34" i="4"/>
  <c r="BH34" i="4"/>
  <c r="BG34" i="4"/>
  <c r="BF34" i="4"/>
  <c r="BE34" i="4"/>
  <c r="BD34" i="4"/>
  <c r="BC34" i="4"/>
  <c r="BB34" i="4"/>
  <c r="BA34" i="4"/>
  <c r="AZ34" i="4"/>
  <c r="AY34" i="4"/>
  <c r="AX34" i="4"/>
  <c r="AW34" i="4"/>
  <c r="AV34" i="4"/>
  <c r="AU34" i="4"/>
  <c r="AT34" i="4"/>
  <c r="AS34" i="4"/>
  <c r="AR34" i="4"/>
  <c r="AQ34" i="4"/>
  <c r="AO34" i="4"/>
  <c r="AN34" i="4"/>
  <c r="AM34" i="4"/>
  <c r="AL34" i="4"/>
  <c r="AK34" i="4"/>
  <c r="AJ34" i="4"/>
  <c r="AI34" i="4"/>
  <c r="AH34" i="4"/>
  <c r="AG34" i="4"/>
  <c r="AF34" i="4"/>
  <c r="AE34" i="4"/>
  <c r="AD34" i="4"/>
  <c r="AC34" i="4"/>
  <c r="AB34" i="4"/>
  <c r="AA34" i="4"/>
  <c r="Z34" i="4"/>
  <c r="Y34" i="4"/>
  <c r="X34" i="4"/>
  <c r="W34" i="4"/>
  <c r="V34" i="4"/>
  <c r="U34" i="4"/>
  <c r="T34" i="4"/>
  <c r="S34" i="4"/>
  <c r="R34" i="4"/>
  <c r="Q34" i="4"/>
  <c r="P34" i="4"/>
  <c r="O34" i="4"/>
  <c r="N34" i="4"/>
  <c r="M34" i="4"/>
  <c r="L34" i="4"/>
  <c r="K34" i="4"/>
  <c r="J34" i="4"/>
  <c r="I34" i="4"/>
  <c r="H34" i="4"/>
  <c r="G34" i="4"/>
  <c r="F34" i="4"/>
  <c r="BP33" i="4"/>
  <c r="BO33" i="4"/>
  <c r="BN33" i="4"/>
  <c r="BM33" i="4"/>
  <c r="BL33" i="4"/>
  <c r="BK33" i="4"/>
  <c r="BJ33" i="4"/>
  <c r="BI33" i="4"/>
  <c r="BH33" i="4"/>
  <c r="BG33" i="4"/>
  <c r="BF33" i="4"/>
  <c r="BE33" i="4"/>
  <c r="BD33" i="4"/>
  <c r="BC33" i="4"/>
  <c r="BB33" i="4"/>
  <c r="BA33" i="4"/>
  <c r="AZ33" i="4"/>
  <c r="AY33" i="4"/>
  <c r="AX33" i="4"/>
  <c r="AW33" i="4"/>
  <c r="AV33" i="4"/>
  <c r="AU33" i="4"/>
  <c r="AT33" i="4"/>
  <c r="AS33" i="4"/>
  <c r="AR33" i="4"/>
  <c r="AQ33" i="4"/>
  <c r="AO33" i="4"/>
  <c r="AN33" i="4"/>
  <c r="AM33" i="4"/>
  <c r="AL33" i="4"/>
  <c r="AK33" i="4"/>
  <c r="AJ33" i="4"/>
  <c r="AI33" i="4"/>
  <c r="AH33" i="4"/>
  <c r="AG33" i="4"/>
  <c r="AF33" i="4"/>
  <c r="AE33" i="4"/>
  <c r="AD33" i="4"/>
  <c r="AC33" i="4"/>
  <c r="AB33" i="4"/>
  <c r="AA33" i="4"/>
  <c r="Z33" i="4"/>
  <c r="Y33" i="4"/>
  <c r="X33" i="4"/>
  <c r="W33" i="4"/>
  <c r="V33" i="4"/>
  <c r="U33" i="4"/>
  <c r="T33" i="4"/>
  <c r="S33" i="4"/>
  <c r="R33" i="4"/>
  <c r="Q33" i="4"/>
  <c r="P33" i="4"/>
  <c r="O33" i="4"/>
  <c r="N33" i="4"/>
  <c r="M33" i="4"/>
  <c r="L33" i="4"/>
  <c r="K33" i="4"/>
  <c r="J33" i="4"/>
  <c r="I33" i="4"/>
  <c r="H33" i="4"/>
  <c r="G33" i="4"/>
  <c r="F33" i="4"/>
  <c r="BP32" i="4"/>
  <c r="BO32" i="4"/>
  <c r="BN32" i="4"/>
  <c r="BM32" i="4"/>
  <c r="BL32" i="4"/>
  <c r="BK32" i="4"/>
  <c r="BJ32" i="4"/>
  <c r="BI32" i="4"/>
  <c r="BH32" i="4"/>
  <c r="BG32" i="4"/>
  <c r="BF32" i="4"/>
  <c r="BE32" i="4"/>
  <c r="BD32" i="4"/>
  <c r="BC32" i="4"/>
  <c r="BB32" i="4"/>
  <c r="BA32" i="4"/>
  <c r="AZ32" i="4"/>
  <c r="AY32" i="4"/>
  <c r="AX32" i="4"/>
  <c r="AW32" i="4"/>
  <c r="AV32" i="4"/>
  <c r="AU32" i="4"/>
  <c r="AT32" i="4"/>
  <c r="AS32" i="4"/>
  <c r="AR32" i="4"/>
  <c r="AQ32" i="4"/>
  <c r="AO32" i="4"/>
  <c r="AN32" i="4"/>
  <c r="AM32" i="4"/>
  <c r="AL32" i="4"/>
  <c r="AK32" i="4"/>
  <c r="AJ32" i="4"/>
  <c r="AI32" i="4"/>
  <c r="AH32" i="4"/>
  <c r="AG32" i="4"/>
  <c r="AF32" i="4"/>
  <c r="AE32" i="4"/>
  <c r="AD32" i="4"/>
  <c r="AC32" i="4"/>
  <c r="AB32" i="4"/>
  <c r="AA32" i="4"/>
  <c r="Z32" i="4"/>
  <c r="Y32" i="4"/>
  <c r="X32" i="4"/>
  <c r="W32" i="4"/>
  <c r="V32" i="4"/>
  <c r="U32" i="4"/>
  <c r="T32" i="4"/>
  <c r="S32" i="4"/>
  <c r="R32" i="4"/>
  <c r="Q32" i="4"/>
  <c r="P32" i="4"/>
  <c r="O32" i="4"/>
  <c r="N32" i="4"/>
  <c r="M32" i="4"/>
  <c r="L32" i="4"/>
  <c r="K32" i="4"/>
  <c r="J32" i="4"/>
  <c r="I32" i="4"/>
  <c r="H32" i="4"/>
  <c r="G32" i="4"/>
  <c r="F32" i="4"/>
  <c r="BP31" i="4"/>
  <c r="BO31" i="4"/>
  <c r="BN31" i="4"/>
  <c r="BM31" i="4"/>
  <c r="BL31" i="4"/>
  <c r="BK31" i="4"/>
  <c r="BJ31" i="4"/>
  <c r="BI31" i="4"/>
  <c r="BH31" i="4"/>
  <c r="BG31" i="4"/>
  <c r="BF31" i="4"/>
  <c r="BE31" i="4"/>
  <c r="BD31" i="4"/>
  <c r="BC31" i="4"/>
  <c r="BB31" i="4"/>
  <c r="BA31" i="4"/>
  <c r="AZ31" i="4"/>
  <c r="AY31" i="4"/>
  <c r="AX31" i="4"/>
  <c r="AW31" i="4"/>
  <c r="AV31" i="4"/>
  <c r="AU31" i="4"/>
  <c r="AT31" i="4"/>
  <c r="AS31" i="4"/>
  <c r="AR31" i="4"/>
  <c r="AQ31" i="4"/>
  <c r="AO31" i="4"/>
  <c r="AN31" i="4"/>
  <c r="AM31" i="4"/>
  <c r="AL31" i="4"/>
  <c r="AK31" i="4"/>
  <c r="AJ31" i="4"/>
  <c r="AI31" i="4"/>
  <c r="AH31" i="4"/>
  <c r="AG31" i="4"/>
  <c r="AF31" i="4"/>
  <c r="AE31" i="4"/>
  <c r="AD31" i="4"/>
  <c r="AC31" i="4"/>
  <c r="AB31" i="4"/>
  <c r="AA31" i="4"/>
  <c r="Z31" i="4"/>
  <c r="Y31" i="4"/>
  <c r="X31" i="4"/>
  <c r="W31" i="4"/>
  <c r="V31" i="4"/>
  <c r="U31" i="4"/>
  <c r="T31" i="4"/>
  <c r="S31" i="4"/>
  <c r="R31" i="4"/>
  <c r="Q31" i="4"/>
  <c r="P31" i="4"/>
  <c r="O31" i="4"/>
  <c r="N31" i="4"/>
  <c r="M31" i="4"/>
  <c r="L31" i="4"/>
  <c r="K31" i="4"/>
  <c r="J31" i="4"/>
  <c r="I31" i="4"/>
  <c r="H31" i="4"/>
  <c r="G31" i="4"/>
  <c r="F31" i="4"/>
  <c r="BP30" i="4"/>
  <c r="BO30" i="4"/>
  <c r="BN30" i="4"/>
  <c r="BM30" i="4"/>
  <c r="BL30" i="4"/>
  <c r="BK30" i="4"/>
  <c r="BJ30" i="4"/>
  <c r="BI30" i="4"/>
  <c r="BH30" i="4"/>
  <c r="BG30" i="4"/>
  <c r="BF30" i="4"/>
  <c r="BE30" i="4"/>
  <c r="BD30" i="4"/>
  <c r="BC30" i="4"/>
  <c r="BB30" i="4"/>
  <c r="BA30" i="4"/>
  <c r="AZ30" i="4"/>
  <c r="AY30" i="4"/>
  <c r="AX30" i="4"/>
  <c r="AW30" i="4"/>
  <c r="AV30" i="4"/>
  <c r="AU30" i="4"/>
  <c r="AT30" i="4"/>
  <c r="AS30" i="4"/>
  <c r="AR30" i="4"/>
  <c r="AQ30" i="4"/>
  <c r="AO30" i="4"/>
  <c r="AN30" i="4"/>
  <c r="AM30" i="4"/>
  <c r="AL30" i="4"/>
  <c r="AK30" i="4"/>
  <c r="AJ30" i="4"/>
  <c r="AI30" i="4"/>
  <c r="AH30" i="4"/>
  <c r="AG30" i="4"/>
  <c r="AF30" i="4"/>
  <c r="AE30" i="4"/>
  <c r="AD30" i="4"/>
  <c r="AC30" i="4"/>
  <c r="AB30" i="4"/>
  <c r="AA30" i="4"/>
  <c r="Z30" i="4"/>
  <c r="Y30" i="4"/>
  <c r="X30" i="4"/>
  <c r="W30" i="4"/>
  <c r="V30" i="4"/>
  <c r="U30" i="4"/>
  <c r="T30" i="4"/>
  <c r="S30" i="4"/>
  <c r="R30" i="4"/>
  <c r="Q30" i="4"/>
  <c r="P30" i="4"/>
  <c r="O30" i="4"/>
  <c r="N30" i="4"/>
  <c r="M30" i="4"/>
  <c r="L30" i="4"/>
  <c r="K30" i="4"/>
  <c r="J30" i="4"/>
  <c r="I30" i="4"/>
  <c r="H30" i="4"/>
  <c r="G30" i="4"/>
  <c r="F30" i="4"/>
  <c r="BP29" i="4"/>
  <c r="BO29" i="4"/>
  <c r="BN29" i="4"/>
  <c r="BM29" i="4"/>
  <c r="BL29" i="4"/>
  <c r="BK29" i="4"/>
  <c r="BJ29" i="4"/>
  <c r="BI29" i="4"/>
  <c r="BH29" i="4"/>
  <c r="BG29" i="4"/>
  <c r="BF29" i="4"/>
  <c r="BE29" i="4"/>
  <c r="BD29" i="4"/>
  <c r="BC29" i="4"/>
  <c r="BB29" i="4"/>
  <c r="BA29" i="4"/>
  <c r="AZ29" i="4"/>
  <c r="AY29" i="4"/>
  <c r="AX29" i="4"/>
  <c r="AW29" i="4"/>
  <c r="AV29" i="4"/>
  <c r="AU29" i="4"/>
  <c r="AT29" i="4"/>
  <c r="AS29" i="4"/>
  <c r="AR29" i="4"/>
  <c r="AQ29" i="4"/>
  <c r="AO29" i="4"/>
  <c r="AN29" i="4"/>
  <c r="AM29" i="4"/>
  <c r="AL29" i="4"/>
  <c r="AK29" i="4"/>
  <c r="AJ29" i="4"/>
  <c r="AI29" i="4"/>
  <c r="AH29" i="4"/>
  <c r="AG29" i="4"/>
  <c r="AF29" i="4"/>
  <c r="AE29" i="4"/>
  <c r="AD29" i="4"/>
  <c r="AC29" i="4"/>
  <c r="AB29" i="4"/>
  <c r="AA29" i="4"/>
  <c r="Z29" i="4"/>
  <c r="Y29" i="4"/>
  <c r="X29" i="4"/>
  <c r="W29" i="4"/>
  <c r="V29" i="4"/>
  <c r="U29" i="4"/>
  <c r="T29" i="4"/>
  <c r="S29" i="4"/>
  <c r="R29" i="4"/>
  <c r="Q29" i="4"/>
  <c r="P29" i="4"/>
  <c r="O29" i="4"/>
  <c r="N29" i="4"/>
  <c r="M29" i="4"/>
  <c r="L29" i="4"/>
  <c r="K29" i="4"/>
  <c r="J29" i="4"/>
  <c r="I29" i="4"/>
  <c r="H29" i="4"/>
  <c r="G29" i="4"/>
  <c r="F29" i="4"/>
  <c r="BP28" i="4"/>
  <c r="BO28" i="4"/>
  <c r="BN28" i="4"/>
  <c r="BM28" i="4"/>
  <c r="BL28" i="4"/>
  <c r="BK28" i="4"/>
  <c r="BJ28" i="4"/>
  <c r="BI28" i="4"/>
  <c r="BH28" i="4"/>
  <c r="BG28" i="4"/>
  <c r="BF28" i="4"/>
  <c r="BE28" i="4"/>
  <c r="BD28" i="4"/>
  <c r="BC28" i="4"/>
  <c r="BB28" i="4"/>
  <c r="BA28" i="4"/>
  <c r="AZ28" i="4"/>
  <c r="AY28" i="4"/>
  <c r="AX28" i="4"/>
  <c r="AW28" i="4"/>
  <c r="AV28" i="4"/>
  <c r="AU28" i="4"/>
  <c r="AT28" i="4"/>
  <c r="AS28" i="4"/>
  <c r="AR28" i="4"/>
  <c r="AQ28" i="4"/>
  <c r="AO28" i="4"/>
  <c r="AN28" i="4"/>
  <c r="AM28" i="4"/>
  <c r="AL28" i="4"/>
  <c r="AK28" i="4"/>
  <c r="AJ28" i="4"/>
  <c r="AI28" i="4"/>
  <c r="AH28" i="4"/>
  <c r="AG28" i="4"/>
  <c r="AF28" i="4"/>
  <c r="AE28" i="4"/>
  <c r="AD28" i="4"/>
  <c r="AC28" i="4"/>
  <c r="AB28" i="4"/>
  <c r="AA28" i="4"/>
  <c r="Z28" i="4"/>
  <c r="Y28" i="4"/>
  <c r="X28" i="4"/>
  <c r="W28" i="4"/>
  <c r="V28" i="4"/>
  <c r="U28" i="4"/>
  <c r="T28" i="4"/>
  <c r="S28" i="4"/>
  <c r="R28" i="4"/>
  <c r="Q28" i="4"/>
  <c r="P28" i="4"/>
  <c r="O28" i="4"/>
  <c r="N28" i="4"/>
  <c r="M28" i="4"/>
  <c r="L28" i="4"/>
  <c r="K28" i="4"/>
  <c r="J28" i="4"/>
  <c r="I28" i="4"/>
  <c r="H28" i="4"/>
  <c r="G28" i="4"/>
  <c r="F28" i="4"/>
  <c r="BP27" i="4"/>
  <c r="BO27" i="4"/>
  <c r="BN27" i="4"/>
  <c r="BM27" i="4"/>
  <c r="BL27" i="4"/>
  <c r="BK27" i="4"/>
  <c r="BJ27" i="4"/>
  <c r="BI27" i="4"/>
  <c r="BH27" i="4"/>
  <c r="BG27" i="4"/>
  <c r="BF27" i="4"/>
  <c r="BE27" i="4"/>
  <c r="BD27" i="4"/>
  <c r="BC27" i="4"/>
  <c r="BB27" i="4"/>
  <c r="BA27" i="4"/>
  <c r="AZ27" i="4"/>
  <c r="AY27" i="4"/>
  <c r="AX27" i="4"/>
  <c r="AW27" i="4"/>
  <c r="AV27" i="4"/>
  <c r="AU27" i="4"/>
  <c r="AT27" i="4"/>
  <c r="AS27" i="4"/>
  <c r="AR27" i="4"/>
  <c r="AQ27" i="4"/>
  <c r="AO27" i="4"/>
  <c r="AN27" i="4"/>
  <c r="AM27" i="4"/>
  <c r="AL27" i="4"/>
  <c r="AK27" i="4"/>
  <c r="AJ27" i="4"/>
  <c r="AI27" i="4"/>
  <c r="AH27" i="4"/>
  <c r="AG27" i="4"/>
  <c r="AF27" i="4"/>
  <c r="AE27" i="4"/>
  <c r="AD27" i="4"/>
  <c r="AC27" i="4"/>
  <c r="AB27" i="4"/>
  <c r="AA27" i="4"/>
  <c r="Z27" i="4"/>
  <c r="Y27" i="4"/>
  <c r="X27" i="4"/>
  <c r="W27" i="4"/>
  <c r="V27" i="4"/>
  <c r="U27" i="4"/>
  <c r="T27" i="4"/>
  <c r="S27" i="4"/>
  <c r="R27" i="4"/>
  <c r="Q27" i="4"/>
  <c r="P27" i="4"/>
  <c r="O27" i="4"/>
  <c r="N27" i="4"/>
  <c r="M27" i="4"/>
  <c r="L27" i="4"/>
  <c r="K27" i="4"/>
  <c r="J27" i="4"/>
  <c r="I27" i="4"/>
  <c r="H27" i="4"/>
  <c r="G27" i="4"/>
  <c r="F27" i="4"/>
  <c r="BP26" i="4"/>
  <c r="BO26" i="4"/>
  <c r="BN26" i="4"/>
  <c r="BM26" i="4"/>
  <c r="BL26" i="4"/>
  <c r="BK26" i="4"/>
  <c r="BJ26" i="4"/>
  <c r="BI26" i="4"/>
  <c r="BH26" i="4"/>
  <c r="BG26" i="4"/>
  <c r="BF26" i="4"/>
  <c r="BE26" i="4"/>
  <c r="BD26" i="4"/>
  <c r="BC26" i="4"/>
  <c r="BB26" i="4"/>
  <c r="BA26" i="4"/>
  <c r="AZ26" i="4"/>
  <c r="AY26" i="4"/>
  <c r="AX26" i="4"/>
  <c r="AW26" i="4"/>
  <c r="AV26" i="4"/>
  <c r="AU26" i="4"/>
  <c r="AT26" i="4"/>
  <c r="AS26" i="4"/>
  <c r="AR26" i="4"/>
  <c r="AQ26" i="4"/>
  <c r="AO26" i="4"/>
  <c r="AN26" i="4"/>
  <c r="AM26" i="4"/>
  <c r="AL26" i="4"/>
  <c r="AK26" i="4"/>
  <c r="AJ26" i="4"/>
  <c r="AI26" i="4"/>
  <c r="AH26" i="4"/>
  <c r="AG26" i="4"/>
  <c r="AF26" i="4"/>
  <c r="AE26" i="4"/>
  <c r="AD26" i="4"/>
  <c r="AC26" i="4"/>
  <c r="AB26" i="4"/>
  <c r="AA26" i="4"/>
  <c r="Z26" i="4"/>
  <c r="Y26" i="4"/>
  <c r="X26" i="4"/>
  <c r="W26" i="4"/>
  <c r="V26" i="4"/>
  <c r="U26" i="4"/>
  <c r="T26" i="4"/>
  <c r="S26" i="4"/>
  <c r="R26" i="4"/>
  <c r="Q26" i="4"/>
  <c r="P26" i="4"/>
  <c r="O26" i="4"/>
  <c r="N26" i="4"/>
  <c r="M26" i="4"/>
  <c r="L26" i="4"/>
  <c r="K26" i="4"/>
  <c r="J26" i="4"/>
  <c r="I26" i="4"/>
  <c r="H26" i="4"/>
  <c r="G26" i="4"/>
  <c r="F26" i="4"/>
  <c r="BP25" i="4"/>
  <c r="BO25" i="4"/>
  <c r="BN25" i="4"/>
  <c r="BM25" i="4"/>
  <c r="BL25" i="4"/>
  <c r="BK25" i="4"/>
  <c r="BJ25" i="4"/>
  <c r="BI25" i="4"/>
  <c r="BH25" i="4"/>
  <c r="BG25" i="4"/>
  <c r="BF25" i="4"/>
  <c r="BE25" i="4"/>
  <c r="BD25" i="4"/>
  <c r="BC25" i="4"/>
  <c r="BB25" i="4"/>
  <c r="BA25" i="4"/>
  <c r="AZ25" i="4"/>
  <c r="AY25" i="4"/>
  <c r="AX25" i="4"/>
  <c r="AW25" i="4"/>
  <c r="AV25" i="4"/>
  <c r="AU25" i="4"/>
  <c r="AT25" i="4"/>
  <c r="AS25" i="4"/>
  <c r="AR25" i="4"/>
  <c r="AQ25" i="4"/>
  <c r="AO25" i="4"/>
  <c r="AN25" i="4"/>
  <c r="AM25" i="4"/>
  <c r="AL25" i="4"/>
  <c r="AK25" i="4"/>
  <c r="AJ25" i="4"/>
  <c r="AI25" i="4"/>
  <c r="AH25" i="4"/>
  <c r="AG25" i="4"/>
  <c r="AF25" i="4"/>
  <c r="AE25" i="4"/>
  <c r="AD25" i="4"/>
  <c r="AC25" i="4"/>
  <c r="AB25" i="4"/>
  <c r="AA25" i="4"/>
  <c r="Z25" i="4"/>
  <c r="Y25" i="4"/>
  <c r="X25" i="4"/>
  <c r="W25" i="4"/>
  <c r="V25" i="4"/>
  <c r="U25" i="4"/>
  <c r="T25" i="4"/>
  <c r="S25" i="4"/>
  <c r="R25" i="4"/>
  <c r="Q25" i="4"/>
  <c r="P25" i="4"/>
  <c r="O25" i="4"/>
  <c r="N25" i="4"/>
  <c r="M25" i="4"/>
  <c r="L25" i="4"/>
  <c r="K25" i="4"/>
  <c r="J25" i="4"/>
  <c r="I25" i="4"/>
  <c r="H25" i="4"/>
  <c r="G25" i="4"/>
  <c r="F25" i="4"/>
  <c r="BP24" i="4"/>
  <c r="BO24" i="4"/>
  <c r="BN24" i="4"/>
  <c r="BM24" i="4"/>
  <c r="BL24" i="4"/>
  <c r="BK24" i="4"/>
  <c r="BJ24" i="4"/>
  <c r="BI24" i="4"/>
  <c r="BH24" i="4"/>
  <c r="BG24" i="4"/>
  <c r="BF24" i="4"/>
  <c r="BE24" i="4"/>
  <c r="BD24" i="4"/>
  <c r="BC24" i="4"/>
  <c r="BB24" i="4"/>
  <c r="BA24" i="4"/>
  <c r="AZ24" i="4"/>
  <c r="AY24" i="4"/>
  <c r="AX24" i="4"/>
  <c r="AW24" i="4"/>
  <c r="AV24" i="4"/>
  <c r="AU24" i="4"/>
  <c r="AT24" i="4"/>
  <c r="AS24" i="4"/>
  <c r="AR24" i="4"/>
  <c r="AQ24" i="4"/>
  <c r="AO24" i="4"/>
  <c r="AN24" i="4"/>
  <c r="AM24" i="4"/>
  <c r="AL24" i="4"/>
  <c r="AK24" i="4"/>
  <c r="AJ24" i="4"/>
  <c r="AI24" i="4"/>
  <c r="AH24" i="4"/>
  <c r="AG24" i="4"/>
  <c r="AF24" i="4"/>
  <c r="AE24" i="4"/>
  <c r="AD24" i="4"/>
  <c r="AC24" i="4"/>
  <c r="AB24" i="4"/>
  <c r="AA24" i="4"/>
  <c r="Z24" i="4"/>
  <c r="Y24" i="4"/>
  <c r="X24" i="4"/>
  <c r="W24" i="4"/>
  <c r="V24" i="4"/>
  <c r="U24" i="4"/>
  <c r="T24" i="4"/>
  <c r="S24" i="4"/>
  <c r="R24" i="4"/>
  <c r="Q24" i="4"/>
  <c r="P24" i="4"/>
  <c r="O24" i="4"/>
  <c r="N24" i="4"/>
  <c r="M24" i="4"/>
  <c r="L24" i="4"/>
  <c r="K24" i="4"/>
  <c r="J24" i="4"/>
  <c r="I24" i="4"/>
  <c r="H24" i="4"/>
  <c r="G24" i="4"/>
  <c r="F24" i="4"/>
  <c r="BP23" i="4"/>
  <c r="BO23" i="4"/>
  <c r="BN23" i="4"/>
  <c r="BM23" i="4"/>
  <c r="BL23" i="4"/>
  <c r="BK23" i="4"/>
  <c r="BJ23" i="4"/>
  <c r="BI23" i="4"/>
  <c r="BH23" i="4"/>
  <c r="BG23" i="4"/>
  <c r="BF23" i="4"/>
  <c r="BE23" i="4"/>
  <c r="BD23" i="4"/>
  <c r="BC23" i="4"/>
  <c r="BB23" i="4"/>
  <c r="BA23" i="4"/>
  <c r="AZ23" i="4"/>
  <c r="AY23" i="4"/>
  <c r="AX23" i="4"/>
  <c r="AW23" i="4"/>
  <c r="AV23" i="4"/>
  <c r="AU23" i="4"/>
  <c r="AT23" i="4"/>
  <c r="AS23" i="4"/>
  <c r="AR23" i="4"/>
  <c r="AQ23" i="4"/>
  <c r="AO23" i="4"/>
  <c r="AN23" i="4"/>
  <c r="AM23" i="4"/>
  <c r="AL23" i="4"/>
  <c r="AK23" i="4"/>
  <c r="AJ23" i="4"/>
  <c r="AI23" i="4"/>
  <c r="AH23" i="4"/>
  <c r="AG23" i="4"/>
  <c r="AF23" i="4"/>
  <c r="AE23" i="4"/>
  <c r="AD23" i="4"/>
  <c r="AC23" i="4"/>
  <c r="AB23" i="4"/>
  <c r="AA23" i="4"/>
  <c r="Z23" i="4"/>
  <c r="Y23" i="4"/>
  <c r="X23" i="4"/>
  <c r="W23" i="4"/>
  <c r="V23" i="4"/>
  <c r="U23" i="4"/>
  <c r="T23" i="4"/>
  <c r="S23" i="4"/>
  <c r="R23" i="4"/>
  <c r="Q23" i="4"/>
  <c r="P23" i="4"/>
  <c r="O23" i="4"/>
  <c r="N23" i="4"/>
  <c r="M23" i="4"/>
  <c r="L23" i="4"/>
  <c r="K23" i="4"/>
  <c r="J23" i="4"/>
  <c r="I23" i="4"/>
  <c r="H23" i="4"/>
  <c r="G23" i="4"/>
  <c r="F23" i="4"/>
  <c r="BP22" i="4"/>
  <c r="BO22" i="4"/>
  <c r="BN22" i="4"/>
  <c r="BM22" i="4"/>
  <c r="BL22" i="4"/>
  <c r="BK22" i="4"/>
  <c r="BJ22" i="4"/>
  <c r="BI22" i="4"/>
  <c r="BH22" i="4"/>
  <c r="BG22" i="4"/>
  <c r="BF22" i="4"/>
  <c r="BE22" i="4"/>
  <c r="BD22" i="4"/>
  <c r="BC22" i="4"/>
  <c r="BB22" i="4"/>
  <c r="BA22" i="4"/>
  <c r="AZ22" i="4"/>
  <c r="AY22" i="4"/>
  <c r="AX22" i="4"/>
  <c r="AW22" i="4"/>
  <c r="AV22" i="4"/>
  <c r="AU22" i="4"/>
  <c r="AT22" i="4"/>
  <c r="AS22" i="4"/>
  <c r="AR22" i="4"/>
  <c r="AQ22" i="4"/>
  <c r="AO22" i="4"/>
  <c r="AN22" i="4"/>
  <c r="AM22" i="4"/>
  <c r="AL22" i="4"/>
  <c r="AK22" i="4"/>
  <c r="AJ22" i="4"/>
  <c r="AI22" i="4"/>
  <c r="AH22" i="4"/>
  <c r="AG22" i="4"/>
  <c r="AF22" i="4"/>
  <c r="AE22" i="4"/>
  <c r="AD22" i="4"/>
  <c r="AC22" i="4"/>
  <c r="AB22" i="4"/>
  <c r="AA22" i="4"/>
  <c r="Z22" i="4"/>
  <c r="Y22" i="4"/>
  <c r="X22" i="4"/>
  <c r="W22" i="4"/>
  <c r="V22" i="4"/>
  <c r="U22" i="4"/>
  <c r="T22" i="4"/>
  <c r="S22" i="4"/>
  <c r="R22" i="4"/>
  <c r="Q22" i="4"/>
  <c r="P22" i="4"/>
  <c r="O22" i="4"/>
  <c r="N22" i="4"/>
  <c r="M22" i="4"/>
  <c r="L22" i="4"/>
  <c r="K22" i="4"/>
  <c r="J22" i="4"/>
  <c r="I22" i="4"/>
  <c r="H22" i="4"/>
  <c r="G22" i="4"/>
  <c r="F22" i="4"/>
  <c r="BP21" i="4"/>
  <c r="BO21" i="4"/>
  <c r="BN21" i="4"/>
  <c r="BM21" i="4"/>
  <c r="BL21" i="4"/>
  <c r="BK21" i="4"/>
  <c r="BJ21" i="4"/>
  <c r="BI21" i="4"/>
  <c r="BH21" i="4"/>
  <c r="BG21" i="4"/>
  <c r="BF21" i="4"/>
  <c r="BE21" i="4"/>
  <c r="BD21" i="4"/>
  <c r="BC21" i="4"/>
  <c r="BB21" i="4"/>
  <c r="BA21" i="4"/>
  <c r="AZ21" i="4"/>
  <c r="AY21" i="4"/>
  <c r="AX21" i="4"/>
  <c r="AW21" i="4"/>
  <c r="AV21" i="4"/>
  <c r="AU21" i="4"/>
  <c r="AT21" i="4"/>
  <c r="AS21" i="4"/>
  <c r="AR21" i="4"/>
  <c r="AQ21" i="4"/>
  <c r="AO21" i="4"/>
  <c r="AN21" i="4"/>
  <c r="AM21" i="4"/>
  <c r="AL21" i="4"/>
  <c r="AK21" i="4"/>
  <c r="AJ21" i="4"/>
  <c r="AI21" i="4"/>
  <c r="AH21" i="4"/>
  <c r="AG21" i="4"/>
  <c r="AF21" i="4"/>
  <c r="AE21" i="4"/>
  <c r="AD21" i="4"/>
  <c r="AC21" i="4"/>
  <c r="AB21" i="4"/>
  <c r="AA21" i="4"/>
  <c r="Z21" i="4"/>
  <c r="Y21" i="4"/>
  <c r="X21" i="4"/>
  <c r="W21" i="4"/>
  <c r="V21" i="4"/>
  <c r="U21" i="4"/>
  <c r="T21" i="4"/>
  <c r="S21" i="4"/>
  <c r="R21" i="4"/>
  <c r="Q21" i="4"/>
  <c r="P21" i="4"/>
  <c r="O21" i="4"/>
  <c r="N21" i="4"/>
  <c r="M21" i="4"/>
  <c r="L21" i="4"/>
  <c r="K21" i="4"/>
  <c r="J21" i="4"/>
  <c r="I21" i="4"/>
  <c r="H21" i="4"/>
  <c r="G21" i="4"/>
  <c r="F21" i="4"/>
  <c r="BP20" i="4"/>
  <c r="BO20" i="4"/>
  <c r="BN20" i="4"/>
  <c r="BM20" i="4"/>
  <c r="BL20" i="4"/>
  <c r="BK20" i="4"/>
  <c r="BJ20" i="4"/>
  <c r="BI20" i="4"/>
  <c r="BH20" i="4"/>
  <c r="BG20" i="4"/>
  <c r="BF20" i="4"/>
  <c r="BE20" i="4"/>
  <c r="BD20" i="4"/>
  <c r="BC20" i="4"/>
  <c r="BB20" i="4"/>
  <c r="BA20" i="4"/>
  <c r="AZ20" i="4"/>
  <c r="AY20" i="4"/>
  <c r="AX20" i="4"/>
  <c r="AW20" i="4"/>
  <c r="AV20" i="4"/>
  <c r="AU20" i="4"/>
  <c r="AT20" i="4"/>
  <c r="AS20" i="4"/>
  <c r="AR20" i="4"/>
  <c r="AQ20" i="4"/>
  <c r="AO20" i="4"/>
  <c r="AN20" i="4"/>
  <c r="AM20" i="4"/>
  <c r="AL20" i="4"/>
  <c r="AK20" i="4"/>
  <c r="AJ20" i="4"/>
  <c r="AI20" i="4"/>
  <c r="AH20" i="4"/>
  <c r="AG20" i="4"/>
  <c r="AF20" i="4"/>
  <c r="AE20" i="4"/>
  <c r="AD20" i="4"/>
  <c r="AC20" i="4"/>
  <c r="AB20" i="4"/>
  <c r="AA20" i="4"/>
  <c r="Z20" i="4"/>
  <c r="Y20" i="4"/>
  <c r="X20" i="4"/>
  <c r="W20" i="4"/>
  <c r="V20" i="4"/>
  <c r="U20" i="4"/>
  <c r="T20" i="4"/>
  <c r="S20" i="4"/>
  <c r="R20" i="4"/>
  <c r="Q20" i="4"/>
  <c r="P20" i="4"/>
  <c r="O20" i="4"/>
  <c r="N20" i="4"/>
  <c r="M20" i="4"/>
  <c r="L20" i="4"/>
  <c r="K20" i="4"/>
  <c r="J20" i="4"/>
  <c r="I20" i="4"/>
  <c r="H20" i="4"/>
  <c r="G20" i="4"/>
  <c r="F20" i="4"/>
  <c r="BP19" i="4"/>
  <c r="BO19" i="4"/>
  <c r="BN19" i="4"/>
  <c r="BM19" i="4"/>
  <c r="BL19" i="4"/>
  <c r="BK19" i="4"/>
  <c r="BJ19" i="4"/>
  <c r="BI19" i="4"/>
  <c r="BH19" i="4"/>
  <c r="BG19" i="4"/>
  <c r="BF19" i="4"/>
  <c r="BE19" i="4"/>
  <c r="BD19" i="4"/>
  <c r="BC19" i="4"/>
  <c r="BB19" i="4"/>
  <c r="BA19" i="4"/>
  <c r="AZ19" i="4"/>
  <c r="AY19" i="4"/>
  <c r="AX19" i="4"/>
  <c r="AW19" i="4"/>
  <c r="AV19" i="4"/>
  <c r="AU19" i="4"/>
  <c r="AT19" i="4"/>
  <c r="AS19" i="4"/>
  <c r="AR19" i="4"/>
  <c r="AQ19" i="4"/>
  <c r="AO19" i="4"/>
  <c r="AN19" i="4"/>
  <c r="AM19" i="4"/>
  <c r="AL19" i="4"/>
  <c r="AK19" i="4"/>
  <c r="AJ19" i="4"/>
  <c r="AI19" i="4"/>
  <c r="AH19" i="4"/>
  <c r="AG19" i="4"/>
  <c r="AF19" i="4"/>
  <c r="AE19" i="4"/>
  <c r="AD19" i="4"/>
  <c r="AC19" i="4"/>
  <c r="AB19" i="4"/>
  <c r="AA19" i="4"/>
  <c r="Z19" i="4"/>
  <c r="Y19" i="4"/>
  <c r="X19" i="4"/>
  <c r="W19" i="4"/>
  <c r="V19" i="4"/>
  <c r="U19" i="4"/>
  <c r="T19" i="4"/>
  <c r="S19" i="4"/>
  <c r="R19" i="4"/>
  <c r="Q19" i="4"/>
  <c r="P19" i="4"/>
  <c r="O19" i="4"/>
  <c r="N19" i="4"/>
  <c r="M19" i="4"/>
  <c r="L19" i="4"/>
  <c r="K19" i="4"/>
  <c r="J19" i="4"/>
  <c r="I19" i="4"/>
  <c r="H19" i="4"/>
  <c r="G19" i="4"/>
  <c r="F19" i="4"/>
  <c r="BP18" i="4"/>
  <c r="BO18" i="4"/>
  <c r="BN18" i="4"/>
  <c r="BM18" i="4"/>
  <c r="BL18" i="4"/>
  <c r="BK18" i="4"/>
  <c r="BJ18" i="4"/>
  <c r="BI18" i="4"/>
  <c r="BH18" i="4"/>
  <c r="BG18" i="4"/>
  <c r="BF18" i="4"/>
  <c r="BE18" i="4"/>
  <c r="BD18" i="4"/>
  <c r="BC18" i="4"/>
  <c r="BB18" i="4"/>
  <c r="BA18" i="4"/>
  <c r="AZ18" i="4"/>
  <c r="AY18" i="4"/>
  <c r="AX18" i="4"/>
  <c r="AW18" i="4"/>
  <c r="AV18" i="4"/>
  <c r="AU18" i="4"/>
  <c r="AT18" i="4"/>
  <c r="AS18" i="4"/>
  <c r="AR18" i="4"/>
  <c r="AQ18" i="4"/>
  <c r="AO18" i="4"/>
  <c r="AN18" i="4"/>
  <c r="AM18" i="4"/>
  <c r="AL18" i="4"/>
  <c r="AK18" i="4"/>
  <c r="AJ18" i="4"/>
  <c r="AI18" i="4"/>
  <c r="AH18" i="4"/>
  <c r="AG18" i="4"/>
  <c r="AF18" i="4"/>
  <c r="AE18" i="4"/>
  <c r="AD18" i="4"/>
  <c r="AC18" i="4"/>
  <c r="AB18" i="4"/>
  <c r="AA18" i="4"/>
  <c r="Z18" i="4"/>
  <c r="Y18" i="4"/>
  <c r="X18" i="4"/>
  <c r="W18" i="4"/>
  <c r="V18" i="4"/>
  <c r="U18" i="4"/>
  <c r="T18" i="4"/>
  <c r="S18" i="4"/>
  <c r="R18" i="4"/>
  <c r="Q18" i="4"/>
  <c r="P18" i="4"/>
  <c r="O18" i="4"/>
  <c r="N18" i="4"/>
  <c r="M18" i="4"/>
  <c r="L18" i="4"/>
  <c r="K18" i="4"/>
  <c r="J18" i="4"/>
  <c r="I18" i="4"/>
  <c r="H18" i="4"/>
  <c r="G18" i="4"/>
  <c r="F18" i="4"/>
  <c r="BP17" i="4"/>
  <c r="BO17" i="4"/>
  <c r="BN17" i="4"/>
  <c r="BM17" i="4"/>
  <c r="BL17" i="4"/>
  <c r="BK17" i="4"/>
  <c r="BJ17" i="4"/>
  <c r="BI17" i="4"/>
  <c r="BH17" i="4"/>
  <c r="BG17" i="4"/>
  <c r="BF17" i="4"/>
  <c r="BE17" i="4"/>
  <c r="BD17" i="4"/>
  <c r="BC17" i="4"/>
  <c r="BB17" i="4"/>
  <c r="BA17" i="4"/>
  <c r="AZ17" i="4"/>
  <c r="AY17" i="4"/>
  <c r="AX17" i="4"/>
  <c r="AW17" i="4"/>
  <c r="AV17" i="4"/>
  <c r="AU17" i="4"/>
  <c r="AT17" i="4"/>
  <c r="AS17" i="4"/>
  <c r="AR17" i="4"/>
  <c r="AQ17" i="4"/>
  <c r="AO17" i="4"/>
  <c r="AN17" i="4"/>
  <c r="AM17" i="4"/>
  <c r="AL17" i="4"/>
  <c r="AK17" i="4"/>
  <c r="AJ17" i="4"/>
  <c r="AI17" i="4"/>
  <c r="AH17" i="4"/>
  <c r="AG17" i="4"/>
  <c r="AF17" i="4"/>
  <c r="AE17" i="4"/>
  <c r="AD17" i="4"/>
  <c r="AC17" i="4"/>
  <c r="AB17" i="4"/>
  <c r="AA17" i="4"/>
  <c r="Z17" i="4"/>
  <c r="Y17" i="4"/>
  <c r="X17" i="4"/>
  <c r="W17" i="4"/>
  <c r="V17" i="4"/>
  <c r="U17" i="4"/>
  <c r="T17" i="4"/>
  <c r="S17" i="4"/>
  <c r="R17" i="4"/>
  <c r="Q17" i="4"/>
  <c r="P17" i="4"/>
  <c r="O17" i="4"/>
  <c r="N17" i="4"/>
  <c r="M17" i="4"/>
  <c r="L17" i="4"/>
  <c r="K17" i="4"/>
  <c r="J17" i="4"/>
  <c r="I17" i="4"/>
  <c r="H17" i="4"/>
  <c r="G17" i="4"/>
  <c r="F17" i="4"/>
  <c r="BP16" i="4"/>
  <c r="BO16" i="4"/>
  <c r="BN16" i="4"/>
  <c r="BM16" i="4"/>
  <c r="BL16" i="4"/>
  <c r="BK16" i="4"/>
  <c r="BJ16" i="4"/>
  <c r="BI16" i="4"/>
  <c r="BH16" i="4"/>
  <c r="BG16" i="4"/>
  <c r="BF16" i="4"/>
  <c r="BE16" i="4"/>
  <c r="BD16" i="4"/>
  <c r="BC16" i="4"/>
  <c r="BB16" i="4"/>
  <c r="BA16" i="4"/>
  <c r="AZ16" i="4"/>
  <c r="AY16" i="4"/>
  <c r="AX16" i="4"/>
  <c r="AW16" i="4"/>
  <c r="AV16" i="4"/>
  <c r="AU16" i="4"/>
  <c r="AT16" i="4"/>
  <c r="AS16" i="4"/>
  <c r="AR16" i="4"/>
  <c r="AQ16" i="4"/>
  <c r="AO16" i="4"/>
  <c r="AN16" i="4"/>
  <c r="AM16" i="4"/>
  <c r="AL16" i="4"/>
  <c r="AK16" i="4"/>
  <c r="AJ16" i="4"/>
  <c r="AI16" i="4"/>
  <c r="AH16" i="4"/>
  <c r="AG16" i="4"/>
  <c r="AF16" i="4"/>
  <c r="AE16" i="4"/>
  <c r="AD16" i="4"/>
  <c r="AC16" i="4"/>
  <c r="AB16" i="4"/>
  <c r="AA16" i="4"/>
  <c r="Z16" i="4"/>
  <c r="Y16" i="4"/>
  <c r="X16" i="4"/>
  <c r="W16" i="4"/>
  <c r="V16" i="4"/>
  <c r="U16" i="4"/>
  <c r="T16" i="4"/>
  <c r="S16" i="4"/>
  <c r="R16" i="4"/>
  <c r="Q16" i="4"/>
  <c r="P16" i="4"/>
  <c r="O16" i="4"/>
  <c r="N16" i="4"/>
  <c r="M16" i="4"/>
  <c r="L16" i="4"/>
  <c r="K16" i="4"/>
  <c r="J16" i="4"/>
  <c r="I16" i="4"/>
  <c r="H16" i="4"/>
  <c r="G16" i="4"/>
  <c r="F16" i="4"/>
  <c r="B16" i="4"/>
  <c r="A16" i="4"/>
  <c r="BP15" i="4"/>
  <c r="BO15" i="4"/>
  <c r="BN15" i="4"/>
  <c r="BM15" i="4"/>
  <c r="BL15" i="4"/>
  <c r="BK15" i="4"/>
  <c r="BJ15" i="4"/>
  <c r="BI15" i="4"/>
  <c r="BH15" i="4"/>
  <c r="BG15" i="4"/>
  <c r="BF15" i="4"/>
  <c r="BE15" i="4"/>
  <c r="BD15" i="4"/>
  <c r="BC15" i="4"/>
  <c r="BB15" i="4"/>
  <c r="BA15" i="4"/>
  <c r="AZ15" i="4"/>
  <c r="AY15" i="4"/>
  <c r="AX15" i="4"/>
  <c r="AW15" i="4"/>
  <c r="AV15" i="4"/>
  <c r="AU15" i="4"/>
  <c r="AT15" i="4"/>
  <c r="AS15" i="4"/>
  <c r="AR15" i="4"/>
  <c r="AQ15" i="4"/>
  <c r="AO15" i="4"/>
  <c r="AN15" i="4"/>
  <c r="AM15" i="4"/>
  <c r="AL15" i="4"/>
  <c r="AK15" i="4"/>
  <c r="AJ15" i="4"/>
  <c r="AI15" i="4"/>
  <c r="AH15" i="4"/>
  <c r="AG15" i="4"/>
  <c r="AF15" i="4"/>
  <c r="AE15" i="4"/>
  <c r="AD15" i="4"/>
  <c r="AC15" i="4"/>
  <c r="AB15" i="4"/>
  <c r="AA15" i="4"/>
  <c r="Z15" i="4"/>
  <c r="Y15" i="4"/>
  <c r="X15" i="4"/>
  <c r="W15" i="4"/>
  <c r="V15" i="4"/>
  <c r="U15" i="4"/>
  <c r="T15" i="4"/>
  <c r="S15" i="4"/>
  <c r="R15" i="4"/>
  <c r="Q15" i="4"/>
  <c r="P15" i="4"/>
  <c r="O15" i="4"/>
  <c r="N15" i="4"/>
  <c r="M15" i="4"/>
  <c r="L15" i="4"/>
  <c r="K15" i="4"/>
  <c r="J15" i="4"/>
  <c r="I15" i="4"/>
  <c r="H15" i="4"/>
  <c r="G15" i="4"/>
  <c r="F15" i="4"/>
  <c r="B15" i="4"/>
  <c r="A15" i="4"/>
  <c r="BP14" i="4"/>
  <c r="BO14" i="4"/>
  <c r="BN14" i="4"/>
  <c r="BM14" i="4"/>
  <c r="BL14" i="4"/>
  <c r="BK14" i="4"/>
  <c r="BJ14" i="4"/>
  <c r="BI14" i="4"/>
  <c r="BH14" i="4"/>
  <c r="BG14" i="4"/>
  <c r="BF14" i="4"/>
  <c r="BE14" i="4"/>
  <c r="BD14" i="4"/>
  <c r="BC14" i="4"/>
  <c r="BB14" i="4"/>
  <c r="BA14" i="4"/>
  <c r="AZ14" i="4"/>
  <c r="AY14" i="4"/>
  <c r="AX14" i="4"/>
  <c r="AW14" i="4"/>
  <c r="AV14" i="4"/>
  <c r="AU14" i="4"/>
  <c r="AT14" i="4"/>
  <c r="AS14" i="4"/>
  <c r="AR14" i="4"/>
  <c r="AQ14" i="4"/>
  <c r="AO14" i="4"/>
  <c r="AN14" i="4"/>
  <c r="AM14" i="4"/>
  <c r="AL14" i="4"/>
  <c r="AK14" i="4"/>
  <c r="AJ14" i="4"/>
  <c r="AI14" i="4"/>
  <c r="AH14" i="4"/>
  <c r="AG14" i="4"/>
  <c r="AF14" i="4"/>
  <c r="AE14" i="4"/>
  <c r="AD14" i="4"/>
  <c r="AC14" i="4"/>
  <c r="AB14" i="4"/>
  <c r="AA14" i="4"/>
  <c r="Z14" i="4"/>
  <c r="Y14" i="4"/>
  <c r="X14" i="4"/>
  <c r="W14" i="4"/>
  <c r="V14" i="4"/>
  <c r="U14" i="4"/>
  <c r="T14" i="4"/>
  <c r="S14" i="4"/>
  <c r="R14" i="4"/>
  <c r="Q14" i="4"/>
  <c r="P14" i="4"/>
  <c r="O14" i="4"/>
  <c r="N14" i="4"/>
  <c r="M14" i="4"/>
  <c r="L14" i="4"/>
  <c r="K14" i="4"/>
  <c r="J14" i="4"/>
  <c r="I14" i="4"/>
  <c r="H14" i="4"/>
  <c r="G14" i="4"/>
  <c r="F14" i="4"/>
  <c r="A14" i="4"/>
  <c r="BP13" i="4"/>
  <c r="BO13" i="4"/>
  <c r="BN13" i="4"/>
  <c r="BM13" i="4"/>
  <c r="BL13" i="4"/>
  <c r="BK13" i="4"/>
  <c r="BJ13" i="4"/>
  <c r="BI13" i="4"/>
  <c r="BH13" i="4"/>
  <c r="BG13" i="4"/>
  <c r="BF13" i="4"/>
  <c r="BE13" i="4"/>
  <c r="BD13" i="4"/>
  <c r="BC13" i="4"/>
  <c r="BB13" i="4"/>
  <c r="BA13" i="4"/>
  <c r="AZ13" i="4"/>
  <c r="AY13" i="4"/>
  <c r="AX13" i="4"/>
  <c r="AW13" i="4"/>
  <c r="AV13" i="4"/>
  <c r="AU13" i="4"/>
  <c r="AT13" i="4"/>
  <c r="AS13" i="4"/>
  <c r="AR13" i="4"/>
  <c r="AQ13" i="4"/>
  <c r="AO13" i="4"/>
  <c r="AN13" i="4"/>
  <c r="AM13" i="4"/>
  <c r="AL13" i="4"/>
  <c r="AK13" i="4"/>
  <c r="AJ13" i="4"/>
  <c r="AI13" i="4"/>
  <c r="AH13" i="4"/>
  <c r="AG13" i="4"/>
  <c r="AF13" i="4"/>
  <c r="AE13" i="4"/>
  <c r="AD13" i="4"/>
  <c r="AC13" i="4"/>
  <c r="AB13" i="4"/>
  <c r="AA13" i="4"/>
  <c r="Z13" i="4"/>
  <c r="Y13" i="4"/>
  <c r="X13" i="4"/>
  <c r="W13" i="4"/>
  <c r="V13" i="4"/>
  <c r="U13" i="4"/>
  <c r="T13" i="4"/>
  <c r="S13" i="4"/>
  <c r="R13" i="4"/>
  <c r="Q13" i="4"/>
  <c r="P13" i="4"/>
  <c r="O13" i="4"/>
  <c r="N13" i="4"/>
  <c r="M13" i="4"/>
  <c r="L13" i="4"/>
  <c r="K13" i="4"/>
  <c r="J13" i="4"/>
  <c r="I13" i="4"/>
  <c r="H13" i="4"/>
  <c r="G13" i="4"/>
  <c r="F13" i="4"/>
  <c r="BP12" i="4"/>
  <c r="BO12" i="4"/>
  <c r="BN12" i="4"/>
  <c r="BM12" i="4"/>
  <c r="BL12" i="4"/>
  <c r="BK12" i="4"/>
  <c r="BJ12" i="4"/>
  <c r="BI12" i="4"/>
  <c r="BH12" i="4"/>
  <c r="BG12" i="4"/>
  <c r="BF12" i="4"/>
  <c r="BE12" i="4"/>
  <c r="BD12" i="4"/>
  <c r="BC12" i="4"/>
  <c r="BB12" i="4"/>
  <c r="BA12" i="4"/>
  <c r="AZ12" i="4"/>
  <c r="AY12" i="4"/>
  <c r="AX12" i="4"/>
  <c r="AW12" i="4"/>
  <c r="AV12" i="4"/>
  <c r="AU12" i="4"/>
  <c r="AT12" i="4"/>
  <c r="AS12" i="4"/>
  <c r="AR12" i="4"/>
  <c r="AQ12" i="4"/>
  <c r="AO12" i="4"/>
  <c r="AN12" i="4"/>
  <c r="AM12" i="4"/>
  <c r="AL12" i="4"/>
  <c r="AK12" i="4"/>
  <c r="AJ12" i="4"/>
  <c r="AI12" i="4"/>
  <c r="AH12" i="4"/>
  <c r="AG12" i="4"/>
  <c r="AF12" i="4"/>
  <c r="AE12" i="4"/>
  <c r="AD12" i="4"/>
  <c r="AC12" i="4"/>
  <c r="AB12" i="4"/>
  <c r="AA12" i="4"/>
  <c r="Z12" i="4"/>
  <c r="Y12" i="4"/>
  <c r="X12" i="4"/>
  <c r="W12" i="4"/>
  <c r="V12" i="4"/>
  <c r="U12" i="4"/>
  <c r="T12" i="4"/>
  <c r="S12" i="4"/>
  <c r="R12" i="4"/>
  <c r="Q12" i="4"/>
  <c r="P12" i="4"/>
  <c r="O12" i="4"/>
  <c r="N12" i="4"/>
  <c r="M12" i="4"/>
  <c r="L12" i="4"/>
  <c r="K12" i="4"/>
  <c r="J12" i="4"/>
  <c r="I12" i="4"/>
  <c r="H12" i="4"/>
  <c r="G12" i="4"/>
  <c r="F12" i="4"/>
  <c r="B12" i="4"/>
  <c r="A12" i="4"/>
  <c r="BP11" i="4"/>
  <c r="BO11" i="4"/>
  <c r="BN11" i="4"/>
  <c r="BM11" i="4"/>
  <c r="BL11" i="4"/>
  <c r="BK11" i="4"/>
  <c r="BJ11" i="4"/>
  <c r="BI11" i="4"/>
  <c r="BH11" i="4"/>
  <c r="BG11" i="4"/>
  <c r="BF11" i="4"/>
  <c r="BE11" i="4"/>
  <c r="BD11" i="4"/>
  <c r="BC11" i="4"/>
  <c r="BB11" i="4"/>
  <c r="BA11" i="4"/>
  <c r="AZ11" i="4"/>
  <c r="AY11" i="4"/>
  <c r="AX11" i="4"/>
  <c r="AW11" i="4"/>
  <c r="AV11" i="4"/>
  <c r="AU11" i="4"/>
  <c r="AT11" i="4"/>
  <c r="AS11" i="4"/>
  <c r="AR11" i="4"/>
  <c r="AQ11" i="4"/>
  <c r="AO11" i="4"/>
  <c r="AN11" i="4"/>
  <c r="AM11" i="4"/>
  <c r="AL11" i="4"/>
  <c r="AK11" i="4"/>
  <c r="AJ11" i="4"/>
  <c r="AI11" i="4"/>
  <c r="AH11" i="4"/>
  <c r="AG11" i="4"/>
  <c r="AF11" i="4"/>
  <c r="AE11" i="4"/>
  <c r="AD11" i="4"/>
  <c r="AC11" i="4"/>
  <c r="AB11" i="4"/>
  <c r="AA11" i="4"/>
  <c r="Z11" i="4"/>
  <c r="Y11" i="4"/>
  <c r="X11" i="4"/>
  <c r="W11" i="4"/>
  <c r="V11" i="4"/>
  <c r="U11" i="4"/>
  <c r="T11" i="4"/>
  <c r="S11" i="4"/>
  <c r="R11" i="4"/>
  <c r="Q11" i="4"/>
  <c r="P11" i="4"/>
  <c r="O11" i="4"/>
  <c r="N11" i="4"/>
  <c r="M11" i="4"/>
  <c r="L11" i="4"/>
  <c r="K11" i="4"/>
  <c r="J11" i="4"/>
  <c r="I11" i="4"/>
  <c r="H11" i="4"/>
  <c r="G11" i="4"/>
  <c r="F11" i="4"/>
  <c r="A11" i="4"/>
  <c r="BP10" i="4"/>
  <c r="BO10" i="4"/>
  <c r="BN10" i="4"/>
  <c r="BM10" i="4"/>
  <c r="BL10" i="4"/>
  <c r="BK10" i="4"/>
  <c r="BJ10" i="4"/>
  <c r="BI10" i="4"/>
  <c r="BH10" i="4"/>
  <c r="BG10" i="4"/>
  <c r="BF10" i="4"/>
  <c r="BE10" i="4"/>
  <c r="BD10" i="4"/>
  <c r="BC10" i="4"/>
  <c r="BB10" i="4"/>
  <c r="BA10" i="4"/>
  <c r="AZ10" i="4"/>
  <c r="AY10" i="4"/>
  <c r="AX10" i="4"/>
  <c r="AW10" i="4"/>
  <c r="AV10" i="4"/>
  <c r="AU10" i="4"/>
  <c r="AT10" i="4"/>
  <c r="AS10" i="4"/>
  <c r="AR10" i="4"/>
  <c r="AQ10" i="4"/>
  <c r="AO10" i="4"/>
  <c r="AN10" i="4"/>
  <c r="AM10" i="4"/>
  <c r="AL10" i="4"/>
  <c r="AK10" i="4"/>
  <c r="AJ10" i="4"/>
  <c r="AI10" i="4"/>
  <c r="AH10" i="4"/>
  <c r="AG10" i="4"/>
  <c r="AF10" i="4"/>
  <c r="AE10" i="4"/>
  <c r="AD10" i="4"/>
  <c r="AC10" i="4"/>
  <c r="AB10" i="4"/>
  <c r="AA10" i="4"/>
  <c r="Z10" i="4"/>
  <c r="Y10" i="4"/>
  <c r="X10" i="4"/>
  <c r="W10" i="4"/>
  <c r="V10" i="4"/>
  <c r="U10" i="4"/>
  <c r="T10" i="4"/>
  <c r="S10" i="4"/>
  <c r="R10" i="4"/>
  <c r="Q10" i="4"/>
  <c r="P10" i="4"/>
  <c r="O10" i="4"/>
  <c r="N10" i="4"/>
  <c r="M10" i="4"/>
  <c r="L10" i="4"/>
  <c r="K10" i="4"/>
  <c r="J10" i="4"/>
  <c r="I10" i="4"/>
  <c r="H10" i="4"/>
  <c r="G10" i="4"/>
  <c r="F10" i="4"/>
  <c r="A10" i="4"/>
  <c r="BP9" i="4"/>
  <c r="BO9" i="4"/>
  <c r="BN9" i="4"/>
  <c r="BM9" i="4"/>
  <c r="BL9" i="4"/>
  <c r="BK9" i="4"/>
  <c r="BJ9" i="4"/>
  <c r="BI9" i="4"/>
  <c r="BH9" i="4"/>
  <c r="BG9" i="4"/>
  <c r="BF9" i="4"/>
  <c r="BE9" i="4"/>
  <c r="BD9" i="4"/>
  <c r="BC9" i="4"/>
  <c r="BB9" i="4"/>
  <c r="BA9" i="4"/>
  <c r="AZ9" i="4"/>
  <c r="AY9" i="4"/>
  <c r="AX9" i="4"/>
  <c r="AW9" i="4"/>
  <c r="AV9" i="4"/>
  <c r="AU9" i="4"/>
  <c r="AT9" i="4"/>
  <c r="AS9" i="4"/>
  <c r="AR9" i="4"/>
  <c r="AQ9" i="4"/>
  <c r="AO9" i="4"/>
  <c r="AN9" i="4"/>
  <c r="AM9" i="4"/>
  <c r="AL9" i="4"/>
  <c r="AK9" i="4"/>
  <c r="AJ9" i="4"/>
  <c r="AI9" i="4"/>
  <c r="AH9" i="4"/>
  <c r="AG9" i="4"/>
  <c r="AF9" i="4"/>
  <c r="AE9" i="4"/>
  <c r="AD9" i="4"/>
  <c r="AC9" i="4"/>
  <c r="AB9" i="4"/>
  <c r="AA9" i="4"/>
  <c r="Z9" i="4"/>
  <c r="Y9" i="4"/>
  <c r="X9" i="4"/>
  <c r="W9" i="4"/>
  <c r="V9" i="4"/>
  <c r="U9" i="4"/>
  <c r="T9" i="4"/>
  <c r="S9" i="4"/>
  <c r="R9" i="4"/>
  <c r="Q9" i="4"/>
  <c r="P9" i="4"/>
  <c r="O9" i="4"/>
  <c r="N9" i="4"/>
  <c r="M9" i="4"/>
  <c r="L9" i="4"/>
  <c r="K9" i="4"/>
  <c r="J9" i="4"/>
  <c r="I9" i="4"/>
  <c r="H9" i="4"/>
  <c r="G9" i="4"/>
  <c r="F9" i="4"/>
  <c r="BP8" i="4"/>
  <c r="BO8" i="4"/>
  <c r="BN8" i="4"/>
  <c r="BM8" i="4"/>
  <c r="BL8" i="4"/>
  <c r="BK8" i="4"/>
  <c r="BJ8" i="4"/>
  <c r="BI8" i="4"/>
  <c r="BH8" i="4"/>
  <c r="BG8" i="4"/>
  <c r="BF8" i="4"/>
  <c r="BE8" i="4"/>
  <c r="BD8" i="4"/>
  <c r="BC8" i="4"/>
  <c r="BB8" i="4"/>
  <c r="BA8" i="4"/>
  <c r="AZ8" i="4"/>
  <c r="AY8" i="4"/>
  <c r="AX8" i="4"/>
  <c r="AW8" i="4"/>
  <c r="AV8" i="4"/>
  <c r="AU8" i="4"/>
  <c r="AT8" i="4"/>
  <c r="AS8" i="4"/>
  <c r="AR8" i="4"/>
  <c r="AQ8" i="4"/>
  <c r="AO8" i="4"/>
  <c r="AN8" i="4"/>
  <c r="AM8" i="4"/>
  <c r="AL8" i="4"/>
  <c r="AK8" i="4"/>
  <c r="AJ8" i="4"/>
  <c r="AI8" i="4"/>
  <c r="AH8" i="4"/>
  <c r="AG8" i="4"/>
  <c r="AF8" i="4"/>
  <c r="AE8" i="4"/>
  <c r="AD8" i="4"/>
  <c r="AC8" i="4"/>
  <c r="AB8" i="4"/>
  <c r="AA8" i="4"/>
  <c r="Z8" i="4"/>
  <c r="Y8" i="4"/>
  <c r="X8" i="4"/>
  <c r="W8" i="4"/>
  <c r="V8" i="4"/>
  <c r="U8" i="4"/>
  <c r="T8" i="4"/>
  <c r="S8" i="4"/>
  <c r="R8" i="4"/>
  <c r="Q8" i="4"/>
  <c r="P8" i="4"/>
  <c r="O8" i="4"/>
  <c r="N8" i="4"/>
  <c r="M8" i="4"/>
  <c r="L8" i="4"/>
  <c r="K8" i="4"/>
  <c r="J8" i="4"/>
  <c r="I8" i="4"/>
  <c r="H8" i="4"/>
  <c r="G8" i="4"/>
  <c r="F8" i="4"/>
  <c r="B8" i="4"/>
  <c r="A8" i="4"/>
  <c r="BP7" i="4"/>
  <c r="BO7" i="4"/>
  <c r="BN7" i="4"/>
  <c r="BM7" i="4"/>
  <c r="BL7" i="4"/>
  <c r="BK7" i="4"/>
  <c r="BJ7" i="4"/>
  <c r="BI7" i="4"/>
  <c r="BH7" i="4"/>
  <c r="BG7" i="4"/>
  <c r="BF7" i="4"/>
  <c r="BE7" i="4"/>
  <c r="BD7" i="4"/>
  <c r="BC7" i="4"/>
  <c r="BB7" i="4"/>
  <c r="BA7" i="4"/>
  <c r="AZ7" i="4"/>
  <c r="AY7" i="4"/>
  <c r="AX7" i="4"/>
  <c r="AW7" i="4"/>
  <c r="AV7" i="4"/>
  <c r="AU7" i="4"/>
  <c r="AT7" i="4"/>
  <c r="AS7" i="4"/>
  <c r="AR7" i="4"/>
  <c r="AQ7" i="4"/>
  <c r="AO7" i="4"/>
  <c r="AN7" i="4"/>
  <c r="AM7" i="4"/>
  <c r="AL7" i="4"/>
  <c r="AK7" i="4"/>
  <c r="AJ7" i="4"/>
  <c r="AI7" i="4"/>
  <c r="AH7" i="4"/>
  <c r="AG7" i="4"/>
  <c r="AF7" i="4"/>
  <c r="AE7" i="4"/>
  <c r="AD7" i="4"/>
  <c r="AC7" i="4"/>
  <c r="AB7" i="4"/>
  <c r="AA7" i="4"/>
  <c r="Z7" i="4"/>
  <c r="Y7" i="4"/>
  <c r="X7" i="4"/>
  <c r="W7" i="4"/>
  <c r="V7" i="4"/>
  <c r="U7" i="4"/>
  <c r="T7" i="4"/>
  <c r="S7" i="4"/>
  <c r="R7" i="4"/>
  <c r="Q7" i="4"/>
  <c r="P7" i="4"/>
  <c r="O7" i="4"/>
  <c r="N7" i="4"/>
  <c r="M7" i="4"/>
  <c r="L7" i="4"/>
  <c r="K7" i="4"/>
  <c r="J7" i="4"/>
  <c r="I7" i="4"/>
  <c r="H7" i="4"/>
  <c r="G7" i="4"/>
  <c r="F7" i="4"/>
  <c r="A7" i="4"/>
  <c r="BP6" i="4"/>
  <c r="BO6" i="4"/>
  <c r="BN6" i="4"/>
  <c r="BM6" i="4"/>
  <c r="BL6" i="4"/>
  <c r="BK6" i="4"/>
  <c r="BJ6" i="4"/>
  <c r="BI6" i="4"/>
  <c r="BH6" i="4"/>
  <c r="BG6" i="4"/>
  <c r="BF6" i="4"/>
  <c r="BE6" i="4"/>
  <c r="BD6" i="4"/>
  <c r="BC6" i="4"/>
  <c r="BB6" i="4"/>
  <c r="BA6" i="4"/>
  <c r="AZ6" i="4"/>
  <c r="AY6" i="4"/>
  <c r="AX6" i="4"/>
  <c r="AW6" i="4"/>
  <c r="AV6" i="4"/>
  <c r="AU6" i="4"/>
  <c r="AT6" i="4"/>
  <c r="AS6" i="4"/>
  <c r="AR6" i="4"/>
  <c r="AQ6" i="4"/>
  <c r="AO6" i="4"/>
  <c r="AN6" i="4"/>
  <c r="AM6" i="4"/>
  <c r="AL6" i="4"/>
  <c r="AK6" i="4"/>
  <c r="AJ6" i="4"/>
  <c r="AI6" i="4"/>
  <c r="AH6" i="4"/>
  <c r="AG6" i="4"/>
  <c r="AF6" i="4"/>
  <c r="AE6" i="4"/>
  <c r="AD6" i="4"/>
  <c r="AC6" i="4"/>
  <c r="AB6" i="4"/>
  <c r="AA6" i="4"/>
  <c r="Z6" i="4"/>
  <c r="Y6" i="4"/>
  <c r="X6" i="4"/>
  <c r="W6" i="4"/>
  <c r="V6" i="4"/>
  <c r="U6" i="4"/>
  <c r="T6" i="4"/>
  <c r="S6" i="4"/>
  <c r="R6" i="4"/>
  <c r="Q6" i="4"/>
  <c r="P6" i="4"/>
  <c r="O6" i="4"/>
  <c r="N6" i="4"/>
  <c r="M6" i="4"/>
  <c r="L6" i="4"/>
  <c r="K6" i="4"/>
  <c r="J6" i="4"/>
  <c r="I6" i="4"/>
  <c r="H6" i="4"/>
  <c r="G6" i="4"/>
  <c r="F6" i="4"/>
  <c r="A6" i="4"/>
  <c r="BP5" i="4"/>
  <c r="BO5" i="4"/>
  <c r="BN5" i="4"/>
  <c r="BM5" i="4"/>
  <c r="BL5" i="4"/>
  <c r="BK5" i="4"/>
  <c r="BJ5" i="4"/>
  <c r="BI5" i="4"/>
  <c r="BH5" i="4"/>
  <c r="BG5" i="4"/>
  <c r="BF5" i="4"/>
  <c r="BE5" i="4"/>
  <c r="BD5" i="4"/>
  <c r="BC5" i="4"/>
  <c r="BB5" i="4"/>
  <c r="BA5" i="4"/>
  <c r="AZ5" i="4"/>
  <c r="AY5" i="4"/>
  <c r="AX5" i="4"/>
  <c r="AW5" i="4"/>
  <c r="AV5" i="4"/>
  <c r="AU5" i="4"/>
  <c r="AT5" i="4"/>
  <c r="AS5" i="4"/>
  <c r="AR5" i="4"/>
  <c r="AQ5" i="4"/>
  <c r="AO5" i="4"/>
  <c r="AN5" i="4"/>
  <c r="AM5" i="4"/>
  <c r="AL5" i="4"/>
  <c r="AK5" i="4"/>
  <c r="AJ5" i="4"/>
  <c r="AI5" i="4"/>
  <c r="AH5" i="4"/>
  <c r="AG5" i="4"/>
  <c r="AF5" i="4"/>
  <c r="AE5" i="4"/>
  <c r="AD5" i="4"/>
  <c r="AC5" i="4"/>
  <c r="AB5" i="4"/>
  <c r="AA5" i="4"/>
  <c r="Z5" i="4"/>
  <c r="Y5" i="4"/>
  <c r="X5" i="4"/>
  <c r="W5" i="4"/>
  <c r="V5" i="4"/>
  <c r="U5" i="4"/>
  <c r="T5" i="4"/>
  <c r="S5" i="4"/>
  <c r="R5" i="4"/>
  <c r="Q5" i="4"/>
  <c r="P5" i="4"/>
  <c r="O5" i="4"/>
  <c r="N5" i="4"/>
  <c r="M5" i="4"/>
  <c r="L5" i="4"/>
  <c r="K5" i="4"/>
  <c r="J5" i="4"/>
  <c r="I5" i="4"/>
  <c r="H5" i="4"/>
  <c r="G5" i="4"/>
  <c r="F5" i="4"/>
  <c r="BP4" i="4"/>
  <c r="BO4" i="4"/>
  <c r="BN4" i="4"/>
  <c r="BM4" i="4"/>
  <c r="BL4" i="4"/>
  <c r="BK4" i="4"/>
  <c r="BJ4" i="4"/>
  <c r="BI4" i="4"/>
  <c r="BH4" i="4"/>
  <c r="BG4" i="4"/>
  <c r="BF4" i="4"/>
  <c r="BE4" i="4"/>
  <c r="BD4" i="4"/>
  <c r="BC4" i="4"/>
  <c r="BB4" i="4"/>
  <c r="BA4" i="4"/>
  <c r="AZ4" i="4"/>
  <c r="AY4" i="4"/>
  <c r="AX4" i="4"/>
  <c r="AW4" i="4"/>
  <c r="AV4" i="4"/>
  <c r="AU4" i="4"/>
  <c r="AT4" i="4"/>
  <c r="AS4" i="4"/>
  <c r="AR4" i="4"/>
  <c r="AQ4" i="4"/>
  <c r="AO4" i="4"/>
  <c r="AN4" i="4"/>
  <c r="AM4" i="4"/>
  <c r="AL4" i="4"/>
  <c r="AK4" i="4"/>
  <c r="AJ4" i="4"/>
  <c r="AI4" i="4"/>
  <c r="AH4" i="4"/>
  <c r="AG4" i="4"/>
  <c r="AF4" i="4"/>
  <c r="AE4" i="4"/>
  <c r="AD4" i="4"/>
  <c r="AC4" i="4"/>
  <c r="AB4" i="4"/>
  <c r="AA4" i="4"/>
  <c r="Z4" i="4"/>
  <c r="Y4" i="4"/>
  <c r="X4" i="4"/>
  <c r="W4" i="4"/>
  <c r="V4" i="4"/>
  <c r="U4" i="4"/>
  <c r="T4" i="4"/>
  <c r="S4" i="4"/>
  <c r="R4" i="4"/>
  <c r="Q4" i="4"/>
  <c r="P4" i="4"/>
  <c r="O4" i="4"/>
  <c r="N4" i="4"/>
  <c r="M4" i="4"/>
  <c r="L4" i="4"/>
  <c r="K4" i="4"/>
  <c r="J4" i="4"/>
  <c r="I4" i="4"/>
  <c r="H4" i="4"/>
  <c r="G4" i="4"/>
  <c r="F4" i="4"/>
  <c r="B4" i="4"/>
  <c r="A4" i="4"/>
  <c r="BP3" i="4"/>
  <c r="BO3" i="4"/>
  <c r="BN3" i="4"/>
  <c r="BM3" i="4"/>
  <c r="BL3" i="4"/>
  <c r="BK3" i="4"/>
  <c r="BJ3" i="4"/>
  <c r="BI3" i="4"/>
  <c r="BH3" i="4"/>
  <c r="BG3" i="4"/>
  <c r="BF3" i="4"/>
  <c r="BE3" i="4"/>
  <c r="BD3" i="4"/>
  <c r="BC3" i="4"/>
  <c r="BB3" i="4"/>
  <c r="BA3" i="4"/>
  <c r="AZ3" i="4"/>
  <c r="AY3" i="4"/>
  <c r="AX3" i="4"/>
  <c r="AW3" i="4"/>
  <c r="AV3" i="4"/>
  <c r="AU3" i="4"/>
  <c r="AT3" i="4"/>
  <c r="AS3" i="4"/>
  <c r="AR3" i="4"/>
  <c r="AQ3" i="4"/>
  <c r="AO3" i="4"/>
  <c r="AN3" i="4"/>
  <c r="AM3" i="4"/>
  <c r="AL3" i="4"/>
  <c r="AK3" i="4"/>
  <c r="AJ3" i="4"/>
  <c r="AI3" i="4"/>
  <c r="AH3" i="4"/>
  <c r="AG3" i="4"/>
  <c r="AF3" i="4"/>
  <c r="AE3" i="4"/>
  <c r="AD3" i="4"/>
  <c r="AC3" i="4"/>
  <c r="AB3" i="4"/>
  <c r="AA3" i="4"/>
  <c r="Z3" i="4"/>
  <c r="Y3" i="4"/>
  <c r="X3" i="4"/>
  <c r="W3" i="4"/>
  <c r="V3" i="4"/>
  <c r="U3" i="4"/>
  <c r="T3" i="4"/>
  <c r="S3" i="4"/>
  <c r="R3" i="4"/>
  <c r="Q3" i="4"/>
  <c r="P3" i="4"/>
  <c r="O3" i="4"/>
  <c r="N3" i="4"/>
  <c r="M3" i="4"/>
  <c r="L3" i="4"/>
  <c r="K3" i="4"/>
  <c r="J3" i="4"/>
  <c r="I3" i="4"/>
  <c r="H3" i="4"/>
  <c r="G3" i="4"/>
  <c r="F3" i="4"/>
  <c r="B3" i="4"/>
  <c r="A3" i="4"/>
  <c r="BP2" i="4"/>
  <c r="BO2" i="4"/>
  <c r="BN2" i="4"/>
  <c r="BM2" i="4"/>
  <c r="BL2" i="4"/>
  <c r="BK2" i="4"/>
  <c r="BJ2" i="4"/>
  <c r="BI2" i="4"/>
  <c r="BH2" i="4"/>
  <c r="BG2" i="4"/>
  <c r="BF2" i="4"/>
  <c r="BE2" i="4"/>
  <c r="BD2" i="4"/>
  <c r="BC2" i="4"/>
  <c r="BB2" i="4"/>
  <c r="BA2" i="4"/>
  <c r="AZ2" i="4"/>
  <c r="AY2" i="4"/>
  <c r="AX2" i="4"/>
  <c r="AW2" i="4"/>
  <c r="AV2" i="4"/>
  <c r="AU2" i="4"/>
  <c r="AT2" i="4"/>
  <c r="AS2" i="4"/>
  <c r="AR2" i="4"/>
  <c r="AQ2" i="4"/>
  <c r="AO2" i="4"/>
  <c r="AN2" i="4"/>
  <c r="AM2" i="4"/>
  <c r="AL2" i="4"/>
  <c r="AK2" i="4"/>
  <c r="AJ2" i="4"/>
  <c r="AI2" i="4"/>
  <c r="AH2" i="4"/>
  <c r="AG2" i="4"/>
  <c r="AF2" i="4"/>
  <c r="AE2" i="4"/>
  <c r="AD2" i="4"/>
  <c r="AC2" i="4"/>
  <c r="AB2" i="4"/>
  <c r="AA2" i="4"/>
  <c r="Z2" i="4"/>
  <c r="Y2" i="4"/>
  <c r="X2" i="4"/>
  <c r="W2" i="4"/>
  <c r="V2" i="4"/>
  <c r="U2" i="4"/>
  <c r="T2" i="4"/>
  <c r="S2" i="4"/>
  <c r="R2" i="4"/>
  <c r="Q2" i="4"/>
  <c r="P2" i="4"/>
  <c r="O2" i="4"/>
  <c r="N2" i="4"/>
  <c r="M2" i="4"/>
  <c r="L2" i="4"/>
  <c r="K2" i="4"/>
  <c r="J2" i="4"/>
  <c r="I2" i="4"/>
  <c r="H2" i="4"/>
  <c r="G2" i="4"/>
  <c r="F2" i="4"/>
  <c r="A2" i="4"/>
  <c r="BP1" i="4"/>
  <c r="BO1" i="4"/>
  <c r="BN1" i="4"/>
  <c r="BM1" i="4"/>
  <c r="BL1" i="4"/>
  <c r="BK1" i="4"/>
  <c r="BJ1" i="4"/>
  <c r="BI1" i="4"/>
  <c r="BH1" i="4"/>
  <c r="BG1" i="4"/>
  <c r="BF1" i="4"/>
  <c r="BE1" i="4"/>
  <c r="BD1" i="4"/>
  <c r="BC1" i="4"/>
  <c r="BB1" i="4"/>
  <c r="BA1" i="4"/>
  <c r="AZ1" i="4"/>
  <c r="AY1" i="4"/>
  <c r="AX1" i="4"/>
  <c r="AW1" i="4"/>
  <c r="AV1" i="4"/>
  <c r="AU1" i="4"/>
  <c r="AT1" i="4"/>
  <c r="AS1" i="4"/>
  <c r="AR1" i="4"/>
  <c r="AQ1" i="4"/>
  <c r="AO1" i="4"/>
  <c r="AN1" i="4"/>
  <c r="AM1" i="4"/>
  <c r="AL1" i="4"/>
  <c r="AK1" i="4"/>
  <c r="AJ1" i="4"/>
  <c r="AI1" i="4"/>
  <c r="AH1" i="4"/>
  <c r="AG1" i="4"/>
  <c r="AF1" i="4"/>
  <c r="AE1" i="4"/>
  <c r="AD1" i="4"/>
  <c r="AC1" i="4"/>
  <c r="AB1" i="4"/>
  <c r="AA1" i="4"/>
  <c r="Z1" i="4"/>
  <c r="Y1" i="4"/>
  <c r="X1" i="4"/>
  <c r="W1" i="4"/>
  <c r="V1" i="4"/>
  <c r="U1" i="4"/>
  <c r="T1" i="4"/>
  <c r="S1" i="4"/>
  <c r="R1" i="4"/>
  <c r="Q1" i="4"/>
  <c r="P1" i="4"/>
  <c r="C87" i="3"/>
  <c r="C84" i="3"/>
  <c r="C83" i="3"/>
  <c r="L83" i="3" s="1"/>
  <c r="F80" i="3"/>
  <c r="C80" i="3"/>
  <c r="L80" i="3" s="1"/>
  <c r="L79" i="3"/>
  <c r="C79" i="3"/>
  <c r="C75" i="3"/>
  <c r="L75" i="3" s="1"/>
  <c r="F74" i="3"/>
  <c r="F72" i="3"/>
  <c r="F69" i="3"/>
  <c r="F66" i="3"/>
  <c r="C66" i="3"/>
  <c r="L66" i="3" s="1"/>
  <c r="C64" i="3"/>
  <c r="L64" i="3" s="1"/>
  <c r="F63" i="3"/>
  <c r="C63" i="3"/>
  <c r="L63" i="3" s="1"/>
  <c r="L62" i="3"/>
  <c r="C62" i="3"/>
  <c r="F61" i="3"/>
  <c r="C61" i="3"/>
  <c r="F58" i="3"/>
  <c r="F55" i="3"/>
  <c r="F54" i="3"/>
  <c r="F52" i="3"/>
  <c r="C52" i="3"/>
  <c r="L51" i="3"/>
  <c r="C51" i="3"/>
  <c r="C47" i="3"/>
  <c r="F87" i="3" s="1"/>
  <c r="C46" i="3"/>
  <c r="C42" i="3"/>
  <c r="F78" i="3" s="1"/>
  <c r="C41" i="3"/>
  <c r="F77" i="3" s="1"/>
  <c r="C40" i="3"/>
  <c r="C37" i="3"/>
  <c r="C35" i="3"/>
  <c r="C45" i="3" s="1"/>
  <c r="F84" i="3" s="1"/>
  <c r="L84" i="3" s="1"/>
  <c r="C34" i="3"/>
  <c r="F68" i="3" s="1"/>
  <c r="C32" i="3"/>
  <c r="C31" i="3"/>
  <c r="C44" i="3" s="1"/>
  <c r="F82" i="3" s="1"/>
  <c r="C29" i="3"/>
  <c r="C27" i="3"/>
  <c r="F65" i="3" s="1"/>
  <c r="C24" i="3"/>
  <c r="F59" i="3" s="1"/>
  <c r="C22" i="3"/>
  <c r="C25" i="3" s="1"/>
  <c r="F56" i="3" s="1"/>
  <c r="E18" i="3"/>
  <c r="C86" i="3" s="1"/>
  <c r="L86" i="3" s="1"/>
  <c r="E17" i="3"/>
  <c r="C85" i="3" s="1"/>
  <c r="E16" i="3"/>
  <c r="C82" i="3" s="1"/>
  <c r="L82" i="3" s="1"/>
  <c r="E14" i="3"/>
  <c r="C78" i="3" s="1"/>
  <c r="L78" i="3" s="1"/>
  <c r="E13" i="3"/>
  <c r="E12" i="3"/>
  <c r="C74" i="3" s="1"/>
  <c r="L74" i="3" s="1"/>
  <c r="E11" i="3"/>
  <c r="E10" i="3"/>
  <c r="C68" i="3" s="1"/>
  <c r="L68" i="3" s="1"/>
  <c r="E9" i="3"/>
  <c r="C65" i="3" s="1"/>
  <c r="L65" i="3" s="1"/>
  <c r="E7" i="3"/>
  <c r="C60" i="3" s="1"/>
  <c r="L60" i="3" s="1"/>
  <c r="E6" i="3"/>
  <c r="E5" i="3"/>
  <c r="C54" i="3" s="1"/>
  <c r="L54" i="3" s="1"/>
  <c r="C59" i="3" l="1"/>
  <c r="L59" i="3" s="1"/>
  <c r="C57" i="3"/>
  <c r="L57" i="3" s="1"/>
  <c r="C71" i="3"/>
  <c r="C72" i="3"/>
  <c r="L72" i="3" s="1"/>
  <c r="C69" i="3"/>
  <c r="L69" i="3" s="1"/>
  <c r="C55" i="3"/>
  <c r="L55" i="3" s="1"/>
  <c r="C58" i="3"/>
  <c r="L58" i="3" s="1"/>
  <c r="L61" i="3"/>
  <c r="C73" i="3"/>
  <c r="L73" i="3" s="1"/>
  <c r="C70" i="3"/>
  <c r="L70" i="3" s="1"/>
  <c r="C56" i="3"/>
  <c r="L56" i="3" s="1"/>
  <c r="C53" i="3"/>
  <c r="L53" i="3" s="1"/>
  <c r="C76" i="3"/>
  <c r="L76" i="3" s="1"/>
  <c r="C77" i="3"/>
  <c r="L77" i="3" s="1"/>
  <c r="F71" i="3"/>
  <c r="C39" i="3"/>
  <c r="F85" i="3"/>
  <c r="L85" i="3" s="1"/>
  <c r="I85" i="3"/>
  <c r="L52" i="3"/>
  <c r="C67" i="3"/>
  <c r="L67" i="3" s="1"/>
  <c r="C81" i="3"/>
  <c r="L81" i="3" s="1"/>
  <c r="L87" i="3"/>
  <c r="N5" i="17"/>
  <c r="S5" i="17"/>
  <c r="M5" i="17"/>
  <c r="A43" i="13"/>
  <c r="C13" i="17"/>
  <c r="N14" i="17"/>
  <c r="D20" i="17"/>
  <c r="B20" i="4" s="1"/>
  <c r="R20" i="17"/>
  <c r="C20" i="17"/>
  <c r="R24" i="17"/>
  <c r="C24" i="17"/>
  <c r="R28" i="17"/>
  <c r="C28" i="17"/>
  <c r="D32" i="17"/>
  <c r="B32" i="4" s="1"/>
  <c r="R32" i="17"/>
  <c r="C32" i="17"/>
  <c r="D36" i="17"/>
  <c r="B36" i="4" s="1"/>
  <c r="A61" i="13"/>
  <c r="R36" i="17"/>
  <c r="C36" i="17"/>
  <c r="D40" i="17"/>
  <c r="B40" i="4" s="1"/>
  <c r="R40" i="17"/>
  <c r="C40" i="17"/>
  <c r="D44" i="17"/>
  <c r="B44" i="4" s="1"/>
  <c r="A46" i="13"/>
  <c r="R44" i="17"/>
  <c r="C44" i="17"/>
  <c r="R48" i="17"/>
  <c r="C48" i="17"/>
  <c r="S123" i="17"/>
  <c r="M123" i="17"/>
  <c r="N123" i="17"/>
  <c r="S139" i="17"/>
  <c r="M139" i="17"/>
  <c r="N139" i="17"/>
  <c r="C9" i="17"/>
  <c r="R19" i="17"/>
  <c r="C19" i="17"/>
  <c r="D23" i="17"/>
  <c r="B23" i="4" s="1"/>
  <c r="R23" i="17"/>
  <c r="C23" i="17"/>
  <c r="D27" i="17"/>
  <c r="B27" i="4" s="1"/>
  <c r="R27" i="17"/>
  <c r="C27" i="17"/>
  <c r="D31" i="17"/>
  <c r="B31" i="4" s="1"/>
  <c r="A2" i="13"/>
  <c r="R31" i="17"/>
  <c r="C31" i="17"/>
  <c r="R35" i="17"/>
  <c r="C35" i="17"/>
  <c r="A39" i="13"/>
  <c r="R39" i="17"/>
  <c r="C39" i="17"/>
  <c r="R43" i="17"/>
  <c r="C43" i="17"/>
  <c r="D47" i="17"/>
  <c r="B47" i="4" s="1"/>
  <c r="R47" i="17"/>
  <c r="C47" i="17"/>
  <c r="M92" i="17"/>
  <c r="N92" i="17" s="1"/>
  <c r="S92" i="17"/>
  <c r="H2" i="17"/>
  <c r="C5" i="17"/>
  <c r="D11" i="17"/>
  <c r="B11" i="4" s="1"/>
  <c r="S13" i="17"/>
  <c r="M13" i="17"/>
  <c r="N13" i="17" s="1"/>
  <c r="A7" i="13"/>
  <c r="R18" i="17"/>
  <c r="C18" i="17"/>
  <c r="A25" i="13"/>
  <c r="R22" i="17"/>
  <c r="C22" i="17"/>
  <c r="A69" i="13"/>
  <c r="R26" i="17"/>
  <c r="C26" i="17"/>
  <c r="R30" i="17"/>
  <c r="C30" i="17"/>
  <c r="D34" i="17"/>
  <c r="B34" i="4" s="1"/>
  <c r="R34" i="17"/>
  <c r="C34" i="17"/>
  <c r="A13" i="13"/>
  <c r="R38" i="17"/>
  <c r="C38" i="17"/>
  <c r="D38" i="17" s="1"/>
  <c r="B38" i="4" s="1"/>
  <c r="D42" i="17"/>
  <c r="B42" i="4" s="1"/>
  <c r="R42" i="17"/>
  <c r="C42" i="17"/>
  <c r="D46" i="17"/>
  <c r="B46" i="4" s="1"/>
  <c r="A50" i="13"/>
  <c r="R46" i="17"/>
  <c r="C46" i="17"/>
  <c r="D50" i="17"/>
  <c r="B50" i="4" s="1"/>
  <c r="C50" i="17"/>
  <c r="N2" i="17"/>
  <c r="D7" i="17"/>
  <c r="B7" i="4" s="1"/>
  <c r="S9" i="17"/>
  <c r="M9" i="17"/>
  <c r="N9" i="17" s="1"/>
  <c r="R13" i="17"/>
  <c r="R17" i="17"/>
  <c r="C17" i="17"/>
  <c r="D17" i="17" s="1"/>
  <c r="B17" i="4" s="1"/>
  <c r="A24" i="13"/>
  <c r="R21" i="17"/>
  <c r="C21" i="17"/>
  <c r="D21" i="17" s="1"/>
  <c r="B21" i="4" s="1"/>
  <c r="A62" i="13"/>
  <c r="R25" i="17"/>
  <c r="C25" i="17"/>
  <c r="D25" i="17" s="1"/>
  <c r="B25" i="4" s="1"/>
  <c r="A66" i="13"/>
  <c r="R29" i="17"/>
  <c r="C29" i="17"/>
  <c r="D29" i="17" s="1"/>
  <c r="B29" i="4" s="1"/>
  <c r="A53" i="13"/>
  <c r="R33" i="17"/>
  <c r="C33" i="17"/>
  <c r="D33" i="17" s="1"/>
  <c r="B33" i="4" s="1"/>
  <c r="D37" i="17"/>
  <c r="B37" i="4" s="1"/>
  <c r="R37" i="17"/>
  <c r="C37" i="17"/>
  <c r="D41" i="17"/>
  <c r="B41" i="4" s="1"/>
  <c r="A45" i="13"/>
  <c r="R41" i="17"/>
  <c r="C41" i="17"/>
  <c r="D45" i="17"/>
  <c r="B45" i="4" s="1"/>
  <c r="A48" i="13"/>
  <c r="R45" i="17"/>
  <c r="C45" i="17"/>
  <c r="D49" i="17"/>
  <c r="B49" i="4" s="1"/>
  <c r="A41" i="13"/>
  <c r="R49" i="17"/>
  <c r="C49" i="17"/>
  <c r="R50" i="17"/>
  <c r="M240" i="17"/>
  <c r="N240" i="17" s="1"/>
  <c r="D2" i="17"/>
  <c r="B2" i="4" s="1"/>
  <c r="D6" i="17"/>
  <c r="B6" i="4" s="1"/>
  <c r="D10" i="17"/>
  <c r="B10" i="4" s="1"/>
  <c r="D14" i="17"/>
  <c r="B14" i="4" s="1"/>
  <c r="N50" i="17"/>
  <c r="S50" i="17"/>
  <c r="N52" i="17"/>
  <c r="N53" i="17"/>
  <c r="N54" i="17"/>
  <c r="N55" i="17"/>
  <c r="N56" i="17"/>
  <c r="N57" i="17"/>
  <c r="N58" i="17"/>
  <c r="N59" i="17"/>
  <c r="N60" i="17"/>
  <c r="N61" i="17"/>
  <c r="N62" i="17"/>
  <c r="N63" i="17"/>
  <c r="N64" i="17"/>
  <c r="N65" i="17"/>
  <c r="N66" i="17"/>
  <c r="N67" i="17"/>
  <c r="N68" i="17"/>
  <c r="N69" i="17"/>
  <c r="N70" i="17"/>
  <c r="N71" i="17"/>
  <c r="N72" i="17"/>
  <c r="N73" i="17"/>
  <c r="M100" i="17"/>
  <c r="N100" i="17" s="1"/>
  <c r="S119" i="17"/>
  <c r="M119" i="17"/>
  <c r="N119" i="17" s="1"/>
  <c r="S135" i="17"/>
  <c r="M135" i="17"/>
  <c r="N135" i="17" s="1"/>
  <c r="M169" i="17"/>
  <c r="N169" i="17" s="1"/>
  <c r="R3" i="17"/>
  <c r="R7" i="17"/>
  <c r="R11" i="17"/>
  <c r="R15" i="17"/>
  <c r="R53" i="17"/>
  <c r="C53" i="17"/>
  <c r="R54" i="17"/>
  <c r="C54" i="17"/>
  <c r="R55" i="17"/>
  <c r="C55" i="17"/>
  <c r="R56" i="17"/>
  <c r="C56" i="17"/>
  <c r="R57" i="17"/>
  <c r="C57" i="17"/>
  <c r="R58" i="17"/>
  <c r="C58" i="17"/>
  <c r="R59" i="17"/>
  <c r="C59" i="17"/>
  <c r="R60" i="17"/>
  <c r="C60" i="17"/>
  <c r="R61" i="17"/>
  <c r="C61" i="17"/>
  <c r="R62" i="17"/>
  <c r="C62" i="17"/>
  <c r="R63" i="17"/>
  <c r="C63" i="17"/>
  <c r="R64" i="17"/>
  <c r="C64" i="17"/>
  <c r="R65" i="17"/>
  <c r="C65" i="17"/>
  <c r="R66" i="17"/>
  <c r="C66" i="17"/>
  <c r="R67" i="17"/>
  <c r="C67" i="17"/>
  <c r="R68" i="17"/>
  <c r="C68" i="17"/>
  <c r="R69" i="17"/>
  <c r="C69" i="17"/>
  <c r="R70" i="17"/>
  <c r="C70" i="17"/>
  <c r="R71" i="17"/>
  <c r="C71" i="17"/>
  <c r="R72" i="17"/>
  <c r="C72" i="17"/>
  <c r="R73" i="17"/>
  <c r="C73" i="17"/>
  <c r="D76" i="17"/>
  <c r="B76" i="4" s="1"/>
  <c r="D78" i="17"/>
  <c r="B78" i="4" s="1"/>
  <c r="D80" i="17"/>
  <c r="B80" i="4" s="1"/>
  <c r="M116" i="17"/>
  <c r="N116" i="17" s="1"/>
  <c r="S131" i="17"/>
  <c r="M131" i="17"/>
  <c r="N131" i="17"/>
  <c r="M3" i="17"/>
  <c r="N3" i="17" s="1"/>
  <c r="M7" i="17"/>
  <c r="N7" i="17" s="1"/>
  <c r="M11" i="17"/>
  <c r="N11" i="17" s="1"/>
  <c r="M15" i="17"/>
  <c r="N15" i="17" s="1"/>
  <c r="N51" i="17"/>
  <c r="S51" i="17"/>
  <c r="D52" i="17"/>
  <c r="B52" i="4" s="1"/>
  <c r="D53" i="17"/>
  <c r="B53" i="4" s="1"/>
  <c r="D54" i="17"/>
  <c r="B54" i="4" s="1"/>
  <c r="D55" i="17"/>
  <c r="B55" i="4" s="1"/>
  <c r="D56" i="17"/>
  <c r="B56" i="4" s="1"/>
  <c r="D57" i="17"/>
  <c r="B57" i="4" s="1"/>
  <c r="D58" i="17"/>
  <c r="B58" i="4" s="1"/>
  <c r="D59" i="17"/>
  <c r="B59" i="4" s="1"/>
  <c r="D60" i="17"/>
  <c r="B60" i="4" s="1"/>
  <c r="D61" i="17"/>
  <c r="B61" i="4" s="1"/>
  <c r="D62" i="17"/>
  <c r="B62" i="4" s="1"/>
  <c r="D63" i="17"/>
  <c r="B63" i="4" s="1"/>
  <c r="D64" i="17"/>
  <c r="B64" i="4" s="1"/>
  <c r="D65" i="17"/>
  <c r="B65" i="4" s="1"/>
  <c r="D66" i="17"/>
  <c r="B66" i="4" s="1"/>
  <c r="D67" i="17"/>
  <c r="B67" i="4" s="1"/>
  <c r="D68" i="17"/>
  <c r="B68" i="4" s="1"/>
  <c r="D69" i="17"/>
  <c r="B69" i="4" s="1"/>
  <c r="D70" i="17"/>
  <c r="B70" i="4" s="1"/>
  <c r="D71" i="17"/>
  <c r="B71" i="4" s="1"/>
  <c r="D75" i="17"/>
  <c r="B75" i="4" s="1"/>
  <c r="D77" i="17"/>
  <c r="B77" i="4" s="1"/>
  <c r="D79" i="17"/>
  <c r="B79" i="4" s="1"/>
  <c r="D81" i="17"/>
  <c r="B81" i="4" s="1"/>
  <c r="M84" i="17"/>
  <c r="N84" i="17" s="1"/>
  <c r="N108" i="17"/>
  <c r="M108" i="17"/>
  <c r="S127" i="17"/>
  <c r="M127" i="17"/>
  <c r="N127" i="17"/>
  <c r="M143" i="17"/>
  <c r="N143" i="17"/>
  <c r="M148" i="17"/>
  <c r="N148" i="17" s="1"/>
  <c r="N74" i="17"/>
  <c r="S74" i="17"/>
  <c r="N76" i="17"/>
  <c r="S76" i="17"/>
  <c r="N78" i="17"/>
  <c r="S78" i="17"/>
  <c r="N80" i="17"/>
  <c r="S80" i="17"/>
  <c r="N82" i="17"/>
  <c r="S82" i="17"/>
  <c r="N90" i="17"/>
  <c r="S90" i="17"/>
  <c r="N98" i="17"/>
  <c r="S98" i="17"/>
  <c r="N106" i="17"/>
  <c r="S106" i="17"/>
  <c r="N114" i="17"/>
  <c r="S114" i="17"/>
  <c r="M161" i="17"/>
  <c r="N161" i="17" s="1"/>
  <c r="M167" i="17"/>
  <c r="N167" i="17"/>
  <c r="N172" i="17"/>
  <c r="N175" i="17"/>
  <c r="M175" i="17"/>
  <c r="M179" i="17"/>
  <c r="N179" i="17" s="1"/>
  <c r="N188" i="17"/>
  <c r="M195" i="17"/>
  <c r="N195" i="17" s="1"/>
  <c r="M211" i="17"/>
  <c r="N211" i="17" s="1"/>
  <c r="M227" i="17"/>
  <c r="N227" i="17" s="1"/>
  <c r="M259" i="17"/>
  <c r="N259" i="17" s="1"/>
  <c r="S88" i="17"/>
  <c r="S96" i="17"/>
  <c r="S104" i="17"/>
  <c r="S112" i="17"/>
  <c r="M153" i="17"/>
  <c r="N153" i="17" s="1"/>
  <c r="M159" i="17"/>
  <c r="N159" i="17"/>
  <c r="M164" i="17"/>
  <c r="N164" i="17" s="1"/>
  <c r="M176" i="17"/>
  <c r="N176" i="17" s="1"/>
  <c r="M192" i="17"/>
  <c r="N192" i="17" s="1"/>
  <c r="M208" i="17"/>
  <c r="N208" i="17" s="1"/>
  <c r="M224" i="17"/>
  <c r="N224" i="17" s="1"/>
  <c r="M256" i="17"/>
  <c r="N256" i="17" s="1"/>
  <c r="N75" i="17"/>
  <c r="S75" i="17"/>
  <c r="N77" i="17"/>
  <c r="S77" i="17"/>
  <c r="N79" i="17"/>
  <c r="S79" i="17"/>
  <c r="N81" i="17"/>
  <c r="S81" i="17"/>
  <c r="N86" i="17"/>
  <c r="S86" i="17"/>
  <c r="M88" i="17"/>
  <c r="N88" i="17" s="1"/>
  <c r="N94" i="17"/>
  <c r="S94" i="17"/>
  <c r="M96" i="17"/>
  <c r="N96" i="17" s="1"/>
  <c r="N102" i="17"/>
  <c r="S102" i="17"/>
  <c r="M104" i="17"/>
  <c r="N104" i="17" s="1"/>
  <c r="N110" i="17"/>
  <c r="S110" i="17"/>
  <c r="M112" i="17"/>
  <c r="N112" i="17" s="1"/>
  <c r="S120" i="17"/>
  <c r="M120" i="17"/>
  <c r="N120" i="17" s="1"/>
  <c r="N124" i="17"/>
  <c r="S124" i="17"/>
  <c r="M124" i="17"/>
  <c r="N128" i="17"/>
  <c r="S128" i="17"/>
  <c r="M128" i="17"/>
  <c r="S132" i="17"/>
  <c r="M132" i="17"/>
  <c r="N132" i="17" s="1"/>
  <c r="S136" i="17"/>
  <c r="M136" i="17"/>
  <c r="N136" i="17" s="1"/>
  <c r="N140" i="17"/>
  <c r="S140" i="17"/>
  <c r="M140" i="17"/>
  <c r="M145" i="17"/>
  <c r="N145" i="17" s="1"/>
  <c r="M151" i="17"/>
  <c r="N151" i="17"/>
  <c r="M156" i="17"/>
  <c r="N156" i="17" s="1"/>
  <c r="M243" i="17"/>
  <c r="N243" i="17" s="1"/>
  <c r="N180" i="17"/>
  <c r="N183" i="17"/>
  <c r="M183" i="17"/>
  <c r="N196" i="17"/>
  <c r="M199" i="17"/>
  <c r="N199" i="17" s="1"/>
  <c r="M215" i="17"/>
  <c r="N215" i="17" s="1"/>
  <c r="N228" i="17"/>
  <c r="M231" i="17"/>
  <c r="N231" i="17" s="1"/>
  <c r="N244" i="17"/>
  <c r="N247" i="17"/>
  <c r="M247" i="17"/>
  <c r="S121" i="17"/>
  <c r="M121" i="17"/>
  <c r="N121" i="17" s="1"/>
  <c r="S125" i="17"/>
  <c r="M125" i="17"/>
  <c r="N125" i="17" s="1"/>
  <c r="S129" i="17"/>
  <c r="M129" i="17"/>
  <c r="N129" i="17" s="1"/>
  <c r="S133" i="17"/>
  <c r="M133" i="17"/>
  <c r="N133" i="17" s="1"/>
  <c r="S137" i="17"/>
  <c r="M137" i="17"/>
  <c r="N137" i="17" s="1"/>
  <c r="S141" i="17"/>
  <c r="M141" i="17"/>
  <c r="N141" i="17" s="1"/>
  <c r="N144" i="17"/>
  <c r="N152" i="17"/>
  <c r="N160" i="17"/>
  <c r="N168" i="17"/>
  <c r="M171" i="17"/>
  <c r="N171" i="17" s="1"/>
  <c r="M180" i="17"/>
  <c r="N184" i="17"/>
  <c r="M187" i="17"/>
  <c r="N187" i="17" s="1"/>
  <c r="M196" i="17"/>
  <c r="N200" i="17"/>
  <c r="M203" i="17"/>
  <c r="N203" i="17" s="1"/>
  <c r="M212" i="17"/>
  <c r="N212" i="17" s="1"/>
  <c r="N216" i="17"/>
  <c r="M219" i="17"/>
  <c r="N219" i="17" s="1"/>
  <c r="N232" i="17"/>
  <c r="M235" i="17"/>
  <c r="N235" i="17" s="1"/>
  <c r="N248" i="17"/>
  <c r="M251" i="17"/>
  <c r="N251" i="17" s="1"/>
  <c r="M260" i="17"/>
  <c r="N260" i="17" s="1"/>
  <c r="N191" i="17"/>
  <c r="M191" i="17"/>
  <c r="N204" i="17"/>
  <c r="M207" i="17"/>
  <c r="N207" i="17" s="1"/>
  <c r="N220" i="17"/>
  <c r="M223" i="17"/>
  <c r="N223" i="17" s="1"/>
  <c r="N236" i="17"/>
  <c r="M239" i="17"/>
  <c r="N239" i="17" s="1"/>
  <c r="N252" i="17"/>
  <c r="N255" i="17"/>
  <c r="M255" i="17"/>
  <c r="A26" i="4" l="1"/>
  <c r="A22" i="4"/>
  <c r="A18" i="4"/>
  <c r="A5" i="4"/>
  <c r="A39" i="4"/>
  <c r="A35" i="4"/>
  <c r="A48" i="4"/>
  <c r="A24" i="4"/>
  <c r="D72" i="17"/>
  <c r="B72" i="4" s="1"/>
  <c r="A72" i="4"/>
  <c r="A70" i="4"/>
  <c r="A68" i="4"/>
  <c r="A66" i="4"/>
  <c r="A64" i="4"/>
  <c r="A62" i="4"/>
  <c r="A60" i="4"/>
  <c r="A58" i="4"/>
  <c r="A56" i="4"/>
  <c r="A54" i="4"/>
  <c r="A50" i="4"/>
  <c r="A30" i="4"/>
  <c r="D5" i="17"/>
  <c r="B5" i="4" s="1"/>
  <c r="A43" i="4"/>
  <c r="A19" i="4"/>
  <c r="A28" i="4"/>
  <c r="A13" i="4"/>
  <c r="L71" i="3"/>
  <c r="A33" i="4"/>
  <c r="A29" i="4"/>
  <c r="A25" i="4"/>
  <c r="A21" i="4"/>
  <c r="A17" i="4"/>
  <c r="A38" i="4"/>
  <c r="A34" i="4"/>
  <c r="Q2" i="17"/>
  <c r="J2" i="17"/>
  <c r="I2" i="17"/>
  <c r="E5" i="17" s="1"/>
  <c r="A7" i="15"/>
  <c r="E8" i="17"/>
  <c r="A47" i="4"/>
  <c r="D35" i="17"/>
  <c r="B35" i="4" s="1"/>
  <c r="A23" i="4"/>
  <c r="E9" i="17"/>
  <c r="A9" i="4"/>
  <c r="D48" i="17"/>
  <c r="B48" i="4" s="1"/>
  <c r="A36" i="4"/>
  <c r="A32" i="4"/>
  <c r="D24" i="17"/>
  <c r="B24" i="4" s="1"/>
  <c r="D73" i="17"/>
  <c r="B73" i="4" s="1"/>
  <c r="A73" i="4"/>
  <c r="A71" i="4"/>
  <c r="A69" i="4"/>
  <c r="A67" i="4"/>
  <c r="A65" i="4"/>
  <c r="A63" i="4"/>
  <c r="A61" i="4"/>
  <c r="A59" i="4"/>
  <c r="A57" i="4"/>
  <c r="A55" i="4"/>
  <c r="A53" i="4"/>
  <c r="A49" i="4"/>
  <c r="A45" i="4"/>
  <c r="A41" i="4"/>
  <c r="A37" i="4"/>
  <c r="A46" i="4"/>
  <c r="A42" i="4"/>
  <c r="D30" i="17"/>
  <c r="B30" i="4" s="1"/>
  <c r="D26" i="17"/>
  <c r="B26" i="4" s="1"/>
  <c r="D22" i="17"/>
  <c r="B22" i="4" s="1"/>
  <c r="D18" i="17"/>
  <c r="B18" i="4" s="1"/>
  <c r="D43" i="17"/>
  <c r="B43" i="4" s="1"/>
  <c r="D39" i="17"/>
  <c r="B39" i="4" s="1"/>
  <c r="A31" i="4"/>
  <c r="A27" i="4"/>
  <c r="D19" i="17"/>
  <c r="B19" i="4" s="1"/>
  <c r="D9" i="17"/>
  <c r="B9" i="4" s="1"/>
  <c r="A44" i="4"/>
  <c r="A40" i="4"/>
  <c r="D28" i="17"/>
  <c r="B28" i="4" s="1"/>
  <c r="A20" i="4"/>
  <c r="D13" i="17"/>
  <c r="B13" i="4" s="1"/>
  <c r="H3" i="17" l="1"/>
  <c r="F10" i="17"/>
  <c r="F4" i="17"/>
  <c r="F3" i="17"/>
  <c r="F8" i="17"/>
  <c r="E6" i="17"/>
  <c r="E11" i="17"/>
  <c r="F5" i="17"/>
  <c r="F7" i="17"/>
  <c r="E4" i="17"/>
  <c r="F9" i="17"/>
  <c r="F2" i="17"/>
  <c r="E7" i="17"/>
  <c r="E10" i="17"/>
  <c r="E3" i="17"/>
  <c r="F11" i="17"/>
  <c r="E2" i="17"/>
  <c r="F6" i="17"/>
  <c r="Q3" i="17" l="1"/>
  <c r="J3" i="17"/>
  <c r="H4" i="17" s="1"/>
  <c r="A8" i="15"/>
  <c r="I3" i="17"/>
  <c r="E14" i="17"/>
  <c r="E19" i="17"/>
  <c r="E13" i="17"/>
  <c r="E17" i="17"/>
  <c r="E12" i="17"/>
  <c r="E15" i="17"/>
  <c r="E16" i="17"/>
  <c r="E18" i="17"/>
  <c r="F13" i="17"/>
  <c r="F18" i="17" l="1"/>
  <c r="F14" i="17"/>
  <c r="F12" i="17"/>
  <c r="F15" i="17"/>
  <c r="I4" i="17"/>
  <c r="A6" i="15"/>
  <c r="Q4" i="17"/>
  <c r="J4" i="17"/>
  <c r="H5" i="17" s="1"/>
  <c r="F16" i="17"/>
  <c r="F17" i="17"/>
  <c r="F19" i="17"/>
  <c r="E21" i="17"/>
  <c r="E20" i="17"/>
  <c r="E22" i="17"/>
  <c r="F22" i="17" l="1"/>
  <c r="F20" i="17"/>
  <c r="F21" i="17"/>
  <c r="Q5" i="17"/>
  <c r="J5" i="17"/>
  <c r="H6" i="17" s="1"/>
  <c r="I5" i="17"/>
  <c r="E28" i="17" s="1"/>
  <c r="A14" i="15"/>
  <c r="E25" i="17"/>
  <c r="F23" i="17" l="1"/>
  <c r="E27" i="17"/>
  <c r="Q6" i="17"/>
  <c r="J6" i="17"/>
  <c r="H7" i="17" s="1"/>
  <c r="I6" i="17"/>
  <c r="A2" i="15"/>
  <c r="F29" i="17"/>
  <c r="E26" i="17"/>
  <c r="F24" i="17"/>
  <c r="E24" i="17"/>
  <c r="E23" i="17"/>
  <c r="F26" i="17"/>
  <c r="F27" i="17"/>
  <c r="E29" i="17"/>
  <c r="F25" i="17"/>
  <c r="F28" i="17"/>
  <c r="E30" i="17"/>
  <c r="Q7" i="17" l="1"/>
  <c r="J7" i="17"/>
  <c r="H8" i="17" s="1"/>
  <c r="A12" i="15"/>
  <c r="I7" i="17"/>
  <c r="I8" i="17" l="1"/>
  <c r="A11" i="15"/>
  <c r="J8" i="17"/>
  <c r="H9" i="17" s="1"/>
  <c r="Q8" i="17"/>
  <c r="Q9" i="17" l="1"/>
  <c r="J9" i="17"/>
  <c r="H10" i="17" s="1"/>
  <c r="I9" i="17"/>
  <c r="A10" i="15"/>
  <c r="Q10" i="17" l="1"/>
  <c r="J10" i="17"/>
  <c r="H11" i="17" s="1"/>
  <c r="I10" i="17"/>
  <c r="A16" i="15"/>
  <c r="Q11" i="17" l="1"/>
  <c r="J11" i="17"/>
  <c r="H12" i="17" s="1"/>
  <c r="A15" i="15"/>
  <c r="I11" i="17"/>
  <c r="I12" i="17" l="1"/>
  <c r="A3" i="15"/>
  <c r="J12" i="17"/>
  <c r="H13" i="17" s="1"/>
  <c r="Q12" i="17"/>
  <c r="Q13" i="17" l="1"/>
  <c r="J13" i="17"/>
  <c r="H14" i="17" s="1"/>
  <c r="I13" i="17"/>
  <c r="A9" i="15"/>
  <c r="Q14" i="17" l="1"/>
  <c r="J14" i="17"/>
  <c r="H15" i="17" s="1"/>
  <c r="I14" i="17"/>
  <c r="A4" i="15"/>
  <c r="Q15" i="17" l="1"/>
  <c r="J15" i="17"/>
  <c r="H16" i="17" s="1"/>
  <c r="A5" i="15"/>
  <c r="I15" i="17"/>
  <c r="I16" i="17" l="1"/>
  <c r="A13" i="15"/>
  <c r="J16" i="17"/>
  <c r="Q16" i="17"/>
  <c r="E80" i="17"/>
  <c r="F42" i="17"/>
  <c r="E76" i="17"/>
  <c r="E82" i="17"/>
  <c r="E52" i="17"/>
  <c r="E78" i="17"/>
  <c r="E74" i="17"/>
  <c r="F63" i="17"/>
  <c r="F59" i="17"/>
  <c r="E71" i="17"/>
  <c r="E59" i="17"/>
  <c r="F52" i="17"/>
  <c r="E77" i="17"/>
  <c r="F43" i="17"/>
  <c r="F65" i="17"/>
  <c r="F72" i="17"/>
  <c r="F45" i="17"/>
  <c r="F57" i="17"/>
  <c r="E62" i="17"/>
  <c r="E65" i="17"/>
  <c r="E41" i="17"/>
  <c r="F35" i="17"/>
  <c r="E42" i="17"/>
  <c r="E63" i="17"/>
  <c r="E32" i="17"/>
  <c r="E50" i="17"/>
  <c r="E51" i="17"/>
  <c r="E68" i="17"/>
  <c r="E64" i="17"/>
  <c r="F50" i="17"/>
  <c r="F68" i="17"/>
  <c r="F75" i="17"/>
  <c r="E72" i="17"/>
  <c r="E60" i="17"/>
  <c r="F66" i="17"/>
  <c r="E45" i="17"/>
  <c r="E81" i="17"/>
  <c r="F47" i="17"/>
  <c r="F60" i="17"/>
  <c r="E47" i="17"/>
  <c r="F77" i="17"/>
  <c r="F58" i="17"/>
  <c r="E44" i="17"/>
  <c r="E75" i="17"/>
  <c r="F51" i="17"/>
  <c r="F70" i="17"/>
  <c r="E57" i="17"/>
  <c r="F82" i="17"/>
  <c r="E33" i="17"/>
  <c r="F41" i="17"/>
  <c r="F39" i="17"/>
  <c r="E67" i="17"/>
  <c r="F69" i="17"/>
  <c r="E40" i="17"/>
  <c r="F53" i="17"/>
  <c r="E49" i="17"/>
  <c r="E48" i="17"/>
  <c r="F78" i="17"/>
  <c r="F34" i="17"/>
  <c r="F61" i="17"/>
  <c r="E46" i="17"/>
  <c r="F74" i="17"/>
  <c r="E56" i="17"/>
  <c r="F55" i="17"/>
  <c r="E39" i="17"/>
  <c r="E73" i="17"/>
  <c r="E69" i="17"/>
  <c r="E66" i="17"/>
  <c r="E54" i="17"/>
  <c r="F54" i="17"/>
  <c r="F38" i="17"/>
  <c r="F79" i="17"/>
  <c r="F64" i="17"/>
  <c r="E70" i="17"/>
  <c r="F31" i="17"/>
  <c r="E61" i="17"/>
  <c r="E55" i="17"/>
  <c r="E79" i="17"/>
  <c r="F71" i="17"/>
  <c r="F33" i="17"/>
  <c r="F44" i="17"/>
  <c r="F32" i="17"/>
  <c r="E58" i="17"/>
  <c r="E38" i="17"/>
  <c r="F40" i="17"/>
  <c r="F73" i="17"/>
  <c r="F46" i="17"/>
  <c r="F62" i="17"/>
  <c r="F49" i="17"/>
  <c r="E43" i="17"/>
  <c r="F81" i="17"/>
  <c r="F56" i="17"/>
  <c r="F67" i="17"/>
  <c r="F76" i="17"/>
  <c r="E53" i="17"/>
  <c r="F36" i="17" l="1"/>
  <c r="E35" i="17"/>
  <c r="F30" i="17"/>
  <c r="E37" i="17"/>
  <c r="F37" i="17"/>
  <c r="E34" i="17"/>
  <c r="E36" i="17"/>
  <c r="E31" i="17"/>
  <c r="F48" i="17"/>
  <c r="F80" i="17"/>
</calcChain>
</file>

<file path=xl/sharedStrings.xml><?xml version="1.0" encoding="utf-8"?>
<sst xmlns="http://schemas.openxmlformats.org/spreadsheetml/2006/main" count="10279" uniqueCount="4466">
  <si>
    <t xml:space="preserve">This file presents the information obtained by Ricardo RICO intern at CEA List working on the TRACE BOT Project.
Ricardo in the Object and Task analysis. 
Ricardo calculated the grasp matrix corresponging to the arrangement and the force required to perform the tasks.
Ultimately the force information will useful when designing the robotic hand we have the required force.
- Object and Force Analysis (Ricardo's Work) has the colors: Red and Yellow
 - White and Gray is used to represent user side information.
</t>
  </si>
  <si>
    <t>ID</t>
  </si>
  <si>
    <t>Name</t>
  </si>
  <si>
    <t>Object Name</t>
  </si>
  <si>
    <t>sub-tasks</t>
  </si>
  <si>
    <t>Manual Preparation</t>
  </si>
  <si>
    <t>Petri Dish</t>
  </si>
  <si>
    <t>Move it in and out of the workarea</t>
  </si>
  <si>
    <t>hold for writing</t>
  </si>
  <si>
    <t>Marker</t>
  </si>
  <si>
    <t>remove cap from marker pov</t>
  </si>
  <si>
    <t>put cap from marker pov</t>
  </si>
  <si>
    <t>write</t>
  </si>
  <si>
    <t>remove cap from cap pov</t>
  </si>
  <si>
    <t>put cap from cap pov</t>
  </si>
  <si>
    <t>Kit Unpacking</t>
  </si>
  <si>
    <t>Kit</t>
  </si>
  <si>
    <t>hold on air</t>
  </si>
  <si>
    <t>open kit from kit pov</t>
  </si>
  <si>
    <t>open kit from kit's tab pov</t>
  </si>
  <si>
    <t>Kit Mounting</t>
  </si>
  <si>
    <t>Cannister</t>
  </si>
  <si>
    <t>insert cannister onto holder</t>
  </si>
  <si>
    <t>Tube</t>
  </si>
  <si>
    <t>push into pump</t>
  </si>
  <si>
    <t>move to left on pump</t>
  </si>
  <si>
    <t>move to right on pump</t>
  </si>
  <si>
    <t>dial on pump</t>
  </si>
  <si>
    <t>rotate</t>
  </si>
  <si>
    <t>Needle preparation</t>
  </si>
  <si>
    <t>needle</t>
  </si>
  <si>
    <t>hold in air</t>
  </si>
  <si>
    <t>pull cap from neddle pov</t>
  </si>
  <si>
    <t>grab cap</t>
  </si>
  <si>
    <t>pull cap from cap pov</t>
  </si>
  <si>
    <t>push needle onto rinse glass</t>
  </si>
  <si>
    <t>rinse glass</t>
  </si>
  <si>
    <t>hold in air / move</t>
  </si>
  <si>
    <t>hold for needle insertion</t>
  </si>
  <si>
    <t>Wetting</t>
  </si>
  <si>
    <t>invert on air momentairly (hold)</t>
  </si>
  <si>
    <t>plug bag</t>
  </si>
  <si>
    <t>rip open</t>
  </si>
  <si>
    <t>red plug</t>
  </si>
  <si>
    <t>push onto canister</t>
  </si>
  <si>
    <t>pull from canister</t>
  </si>
  <si>
    <t>vial openner</t>
  </si>
  <si>
    <t>move to work area</t>
  </si>
  <si>
    <t>Sample Transfering</t>
  </si>
  <si>
    <t>pull from rinse glass</t>
  </si>
  <si>
    <t>hold for sample absortion</t>
  </si>
  <si>
    <t>push onto new rinse glass</t>
  </si>
  <si>
    <t>hold for needle removal</t>
  </si>
  <si>
    <t>move out of area</t>
  </si>
  <si>
    <t>grab new one</t>
  </si>
  <si>
    <t>glass vial</t>
  </si>
  <si>
    <t>break</t>
  </si>
  <si>
    <t>rotate for glass disposal</t>
  </si>
  <si>
    <t>Sample Filtering</t>
  </si>
  <si>
    <t>remove from work area</t>
  </si>
  <si>
    <t>marker</t>
  </si>
  <si>
    <t>Marker push cap</t>
  </si>
  <si>
    <t>Marker pull cap</t>
  </si>
  <si>
    <t>Marker Cap - push</t>
  </si>
  <si>
    <t>Marker Cap - pull</t>
  </si>
  <si>
    <t>hold cap</t>
  </si>
  <si>
    <t>Washing</t>
  </si>
  <si>
    <t>hold in air / rotate</t>
  </si>
  <si>
    <t>yellow plug</t>
  </si>
  <si>
    <t>canister</t>
  </si>
  <si>
    <t>pull from holder</t>
  </si>
  <si>
    <t>push onto holder</t>
  </si>
  <si>
    <t>small rinse glass</t>
  </si>
  <si>
    <t>Media Filling</t>
  </si>
  <si>
    <t>grab</t>
  </si>
  <si>
    <t>tube clamp</t>
  </si>
  <si>
    <t>hold</t>
  </si>
  <si>
    <t>clamp</t>
  </si>
  <si>
    <t>unclamp</t>
  </si>
  <si>
    <t>Cutting and Closing</t>
  </si>
  <si>
    <t>scissors</t>
  </si>
  <si>
    <t>hold/open</t>
  </si>
  <si>
    <t>hold/close</t>
  </si>
  <si>
    <t>tube</t>
  </si>
  <si>
    <t>push into canister</t>
  </si>
  <si>
    <t>Finishing</t>
  </si>
  <si>
    <t>push from pump</t>
  </si>
  <si>
    <t>grab from below</t>
  </si>
  <si>
    <t>move to packing</t>
  </si>
  <si>
    <t>packing</t>
  </si>
  <si>
    <t>remove from holder</t>
  </si>
  <si>
    <t>door handle</t>
  </si>
  <si>
    <t>open door</t>
  </si>
  <si>
    <t>Manual Finishing</t>
  </si>
  <si>
    <t>close door</t>
  </si>
  <si>
    <t>tissue</t>
  </si>
  <si>
    <t>extract from bag</t>
  </si>
  <si>
    <t>clean surfaces</t>
  </si>
  <si>
    <t>spray bottle</t>
  </si>
  <si>
    <t>move</t>
  </si>
  <si>
    <t>spray tissue</t>
  </si>
  <si>
    <t>metalic can</t>
  </si>
  <si>
    <t>move into work area</t>
  </si>
  <si>
    <t>screw open</t>
  </si>
  <si>
    <t>place cap on work area</t>
  </si>
  <si>
    <t>screw close</t>
  </si>
  <si>
    <t>Grab from the top</t>
  </si>
  <si>
    <t>Grab from the side</t>
  </si>
  <si>
    <t>push cap</t>
  </si>
  <si>
    <t>pull cap</t>
  </si>
  <si>
    <t>OBJECT DESCRIPTION</t>
  </si>
  <si>
    <t>Object</t>
  </si>
  <si>
    <t>Image</t>
  </si>
  <si>
    <t>STL</t>
  </si>
  <si>
    <t>Frame</t>
  </si>
  <si>
    <t>Weight (g)</t>
  </si>
  <si>
    <t>YELLOW INDICATES A GUESS</t>
  </si>
  <si>
    <t>Marker w/ cap</t>
  </si>
  <si>
    <t>Marker Cap</t>
  </si>
  <si>
    <t>Kit w/ tab</t>
  </si>
  <si>
    <t>Kit Tab</t>
  </si>
  <si>
    <t>full length weight</t>
  </si>
  <si>
    <t>Needle w/ cap</t>
  </si>
  <si>
    <t>Needle Cap</t>
  </si>
  <si>
    <t>Rinse Glass K</t>
  </si>
  <si>
    <t>Red Plug</t>
  </si>
  <si>
    <t>Glass Vial</t>
  </si>
  <si>
    <t>Yellow Plug</t>
  </si>
  <si>
    <t>Tube Clamp</t>
  </si>
  <si>
    <t>Scissors</t>
  </si>
  <si>
    <t>FORCE DESCRIPTION</t>
  </si>
  <si>
    <t>Action</t>
  </si>
  <si>
    <t>magnitude(N)</t>
  </si>
  <si>
    <t>gravity constant</t>
  </si>
  <si>
    <t>INDICATES A GUESS</t>
  </si>
  <si>
    <t>be written on by marker</t>
  </si>
  <si>
    <t>SAME MAGNITUDE THAT IS APPLIED TO THE COMPLEMENT OF THE TASK</t>
  </si>
  <si>
    <t>remove cap</t>
  </si>
  <si>
    <t>put cap</t>
  </si>
  <si>
    <t>open</t>
  </si>
  <si>
    <t>insert into holder</t>
  </si>
  <si>
    <t>insert red plug</t>
  </si>
  <si>
    <t>remove red plug</t>
  </si>
  <si>
    <t>insert yellow plug</t>
  </si>
  <si>
    <t>insert tube</t>
  </si>
  <si>
    <t>be cutted by scissors</t>
  </si>
  <si>
    <t>be inserted onto cannister</t>
  </si>
  <si>
    <t>be pinched by clamp</t>
  </si>
  <si>
    <t>Needle</t>
  </si>
  <si>
    <t>pierce rinse glass</t>
  </si>
  <si>
    <t>be removed from rinse glass</t>
  </si>
  <si>
    <t>be pierced by needle</t>
  </si>
  <si>
    <t>have needle removed</t>
  </si>
  <si>
    <t>be removed from cannister</t>
  </si>
  <si>
    <t>brake open</t>
  </si>
  <si>
    <t>clamp tube</t>
  </si>
  <si>
    <t>unclamp tube</t>
  </si>
  <si>
    <t>cut tube</t>
  </si>
  <si>
    <t>FORCE FOR ANALYSIS</t>
  </si>
  <si>
    <t>Distinct Events</t>
  </si>
  <si>
    <t>W</t>
  </si>
  <si>
    <t>dir</t>
  </si>
  <si>
    <t>pos</t>
  </si>
  <si>
    <t>P1</t>
  </si>
  <si>
    <t>pos (cm)</t>
  </si>
  <si>
    <t>P2</t>
  </si>
  <si>
    <t>copy and paste for raw_forces.txt</t>
  </si>
  <si>
    <t>Petri</t>
  </si>
  <si>
    <t>com</t>
  </si>
  <si>
    <t>Z</t>
  </si>
  <si>
    <t>3,3,1.5</t>
  </si>
  <si>
    <t>uncap</t>
  </si>
  <si>
    <t>Y</t>
  </si>
  <si>
    <t>0,0,0</t>
  </si>
  <si>
    <t>recap</t>
  </si>
  <si>
    <t>Marker_Cap</t>
  </si>
  <si>
    <t>6,13,0</t>
  </si>
  <si>
    <t>Kit_Tab</t>
  </si>
  <si>
    <t>0,0,1</t>
  </si>
  <si>
    <t>Canister</t>
  </si>
  <si>
    <t>insert</t>
  </si>
  <si>
    <t>remove</t>
  </si>
  <si>
    <t>0,0,5</t>
  </si>
  <si>
    <t>pierce</t>
  </si>
  <si>
    <t>unpierce</t>
  </si>
  <si>
    <t>hold horizontal</t>
  </si>
  <si>
    <t>X</t>
  </si>
  <si>
    <t>Needle_Cap</t>
  </si>
  <si>
    <t>Rinse_Glass</t>
  </si>
  <si>
    <t>Red_Plug</t>
  </si>
  <si>
    <t>Glass_Vial</t>
  </si>
  <si>
    <t>0,0,9</t>
  </si>
  <si>
    <t>Yellow_Plug</t>
  </si>
  <si>
    <t>Tube_Clamp</t>
  </si>
  <si>
    <t>-0.75,0.6,1.2</t>
  </si>
  <si>
    <t>-0.75,1,2</t>
  </si>
  <si>
    <t>cut</t>
  </si>
  <si>
    <t>0.15,0.8,2</t>
  </si>
  <si>
    <t>name</t>
  </si>
  <si>
    <t>hand contacts</t>
  </si>
  <si>
    <t>Reference photo</t>
  </si>
  <si>
    <t>contact location</t>
  </si>
  <si>
    <t>nc</t>
  </si>
  <si>
    <t>nc1</t>
  </si>
  <si>
    <t>rank(G)</t>
  </si>
  <si>
    <t>rank1</t>
  </si>
  <si>
    <t>Indeterminate</t>
  </si>
  <si>
    <t>ind1</t>
  </si>
  <si>
    <t>Graspable</t>
  </si>
  <si>
    <t>grasp1</t>
  </si>
  <si>
    <t>FFC</t>
  </si>
  <si>
    <t>ffc1</t>
  </si>
  <si>
    <t>grasp</t>
  </si>
  <si>
    <t>rank</t>
  </si>
  <si>
    <t>ind</t>
  </si>
  <si>
    <t>grs</t>
  </si>
  <si>
    <t>fcc</t>
  </si>
  <si>
    <t>Petri-C12</t>
  </si>
  <si>
    <t>False</t>
  </si>
  <si>
    <t>True</t>
  </si>
  <si>
    <t>Petri-C6</t>
  </si>
  <si>
    <t>Petri-C8</t>
  </si>
  <si>
    <t>Petri-F28</t>
  </si>
  <si>
    <t>Petri-T18</t>
  </si>
  <si>
    <t>Petri-T2</t>
  </si>
  <si>
    <t>Petri-T3</t>
  </si>
  <si>
    <t>Petri-T4</t>
  </si>
  <si>
    <t>Petri-T7</t>
  </si>
  <si>
    <t>Petri-T8</t>
  </si>
  <si>
    <t>Marker-C8</t>
  </si>
  <si>
    <t>Marker-F26</t>
  </si>
  <si>
    <t>Marker-F28</t>
  </si>
  <si>
    <t>Marker-T10</t>
  </si>
  <si>
    <t>Marker-T13</t>
  </si>
  <si>
    <t>Marker-T16</t>
  </si>
  <si>
    <t>Marker-T18</t>
  </si>
  <si>
    <t>Marker-T9</t>
  </si>
  <si>
    <t>Marker_Cap-C16</t>
  </si>
  <si>
    <t>Marker_Cap-T17</t>
  </si>
  <si>
    <t>Marker_Cap-T53</t>
  </si>
  <si>
    <t>Kit-C11</t>
  </si>
  <si>
    <t>Kit-C6</t>
  </si>
  <si>
    <t>Kit-C7</t>
  </si>
  <si>
    <t>Kit-C8</t>
  </si>
  <si>
    <t>Kit-F28</t>
  </si>
  <si>
    <t>Kit-T22</t>
  </si>
  <si>
    <t>Kit-T35</t>
  </si>
  <si>
    <t>Kit_Tab-T21</t>
  </si>
  <si>
    <t>Canister-C1</t>
  </si>
  <si>
    <t>Canister-C6</t>
  </si>
  <si>
    <t>Canister-C8</t>
  </si>
  <si>
    <t>Canister-T18</t>
  </si>
  <si>
    <t>Canister-T2</t>
  </si>
  <si>
    <t>Canister-T26</t>
  </si>
  <si>
    <t>Canister-T57</t>
  </si>
  <si>
    <t>Tube-C2</t>
  </si>
  <si>
    <t>Tube-C6</t>
  </si>
  <si>
    <t>Tube-C7</t>
  </si>
  <si>
    <t>Tube-C8</t>
  </si>
  <si>
    <t>Tube-F17</t>
  </si>
  <si>
    <t>Tube-T17</t>
  </si>
  <si>
    <t>Tube-T23</t>
  </si>
  <si>
    <t>Tube-T24</t>
  </si>
  <si>
    <t>Tube-F26</t>
  </si>
  <si>
    <t>Tube-T27</t>
  </si>
  <si>
    <t>Tube-T28</t>
  </si>
  <si>
    <t>Tube-T29</t>
  </si>
  <si>
    <t>Tube-T30</t>
  </si>
  <si>
    <t>Tube-T4</t>
  </si>
  <si>
    <t>Tube-T70</t>
  </si>
  <si>
    <t>Needle-C8</t>
  </si>
  <si>
    <t>Needle-T21</t>
  </si>
  <si>
    <t>Needle-T28</t>
  </si>
  <si>
    <t>Needle-T33</t>
  </si>
  <si>
    <t>Needle-T60</t>
  </si>
  <si>
    <t>Needle_Cap-C14</t>
  </si>
  <si>
    <t>Needle_Cap-T28</t>
  </si>
  <si>
    <t>Needle_Cap-T4</t>
  </si>
  <si>
    <t>Rinse_Glass-C12</t>
  </si>
  <si>
    <t>Rinse_Glass-C6</t>
  </si>
  <si>
    <t>Rinse_Glass-T18</t>
  </si>
  <si>
    <t>Rinse_Glass-T2</t>
  </si>
  <si>
    <t>Rinse_Glass-T34</t>
  </si>
  <si>
    <t>Rinse_Glass-T35</t>
  </si>
  <si>
    <t>Rinse_Glass-T38</t>
  </si>
  <si>
    <t>Rinse_Glass-T39</t>
  </si>
  <si>
    <t>Rinse_Glass-T51</t>
  </si>
  <si>
    <t>Rinse_Glass-T58</t>
  </si>
  <si>
    <t>Rinse_Glass-T69</t>
  </si>
  <si>
    <t>Red_Plug-F26</t>
  </si>
  <si>
    <t>Red_Plug-T21</t>
  </si>
  <si>
    <t>Glass_Vial-T45</t>
  </si>
  <si>
    <t>Yellow_Plug-T21</t>
  </si>
  <si>
    <t>Tube_Clamp-C16</t>
  </si>
  <si>
    <t>Tube_Clamp-T28</t>
  </si>
  <si>
    <t>Tube_Clamp-T65</t>
  </si>
  <si>
    <t>Scissors-C16</t>
  </si>
  <si>
    <t>Scissors-C8</t>
  </si>
  <si>
    <t>Scissors-T68</t>
  </si>
  <si>
    <t>Scissors-T68_</t>
  </si>
  <si>
    <t>X+Y+Z</t>
  </si>
  <si>
    <t>X+Y-Z</t>
  </si>
  <si>
    <t>X+Y</t>
  </si>
  <si>
    <t>X-Y+Z</t>
  </si>
  <si>
    <t>X-Y-Z</t>
  </si>
  <si>
    <t>X-Y</t>
  </si>
  <si>
    <t>X+Z</t>
  </si>
  <si>
    <t>X-Z</t>
  </si>
  <si>
    <t>-X+Y+Z</t>
  </si>
  <si>
    <t>-X+Y-Z</t>
  </si>
  <si>
    <t>-X+Y</t>
  </si>
  <si>
    <t>-X-Y+Z</t>
  </si>
  <si>
    <t>-X-Y-Z</t>
  </si>
  <si>
    <t>-X-Y</t>
  </si>
  <si>
    <t>-X+Z</t>
  </si>
  <si>
    <t>-X-Z</t>
  </si>
  <si>
    <t>-X</t>
  </si>
  <si>
    <t>Y+Z</t>
  </si>
  <si>
    <t>Y-Z</t>
  </si>
  <si>
    <t>-Y+Z</t>
  </si>
  <si>
    <t>-Y-Z</t>
  </si>
  <si>
    <t>-Y</t>
  </si>
  <si>
    <t>-Z</t>
  </si>
  <si>
    <t>mX</t>
  </si>
  <si>
    <t>-mX</t>
  </si>
  <si>
    <t>mY</t>
  </si>
  <si>
    <t>-mY</t>
  </si>
  <si>
    <t>mZ</t>
  </si>
  <si>
    <t>-mZ</t>
  </si>
  <si>
    <t>Marker_Cap-T54</t>
  </si>
  <si>
    <t>Tube-T26</t>
  </si>
  <si>
    <t>Glass_Vial-T10</t>
  </si>
  <si>
    <t>[1.0, -0.145, -0.065] [0.64, -0.162, 0.072] [0.0, 0.0, -0.0] [0.0, 0.0, -0.0] [0.308, -0.065, -0.065]</t>
  </si>
  <si>
    <t>[1.0, 0.14, 0.001] [0.514, 0.029, 0.142] [0.0, 0.0, 0.0] [0.0, -0.0, 0.0] [0.397, 0.084, 0.084]</t>
  </si>
  <si>
    <t>[1.0, 0.004, -0.044] [0.586, -0.083, 0.141] [0.0, -0.0, 0.0] [0.0, -0.0, 0.0] [0.098, 0.021, 0.021]</t>
  </si>
  <si>
    <t>[1.0, -0.226, 0.09] [0.315, -0.067, -0.067] [0.0, -0.0, -0.0] [0.0, -0.0, 0.0] [0.566, -0.057, -0.146]</t>
  </si>
  <si>
    <t>[1.0, 0.011, 0.258] [0.419, 0.126, 0.0] [0.0, 0.0, 0.0] [0.0, -0.0, 0.0] [0.499, 0.127, -0.055]</t>
  </si>
  <si>
    <t>[1.0, -0.102, 0.168] [0.105, 0.032, 0.0] [0.0, 0.0, 0.0] [0.0, -0.0, 0.0] [0.59, 0.062, -0.151]</t>
  </si>
  <si>
    <t>[1.0, -0.198, -0.007] [0.418, -0.117, -0.021] [0.0, -0.0, -0.0] [0.0, 0.0, -0.0] [0.4, -0.085, -0.085]</t>
  </si>
  <si>
    <t>[1.0, 0.101, 0.126] [0.416, 0.088, 0.088] [0.0, 0.0, 0.0] [0.0, -0.0, 0.0] [0.434, 0.121, 0.022]</t>
  </si>
  <si>
    <t>[1.0, -0.058, 0.054] [0.048, 0.01, 0.01] [0.0, 0.0, 0.0] [0.0, -0.0, 0.0] [0.05, 0.014, 0.003]</t>
  </si>
  <si>
    <t>[1.0, -0.212, -0.212] [1.0, -0.269, 0.021] [0.596, -0.098, 0.138] [0.0, 0.0, 0.0] [0.668, -0.142, -0.142]</t>
  </si>
  <si>
    <t>[1.0, 0.3, 0.0] [1.0, 0.094, 0.261] [0.372, -0.091, 0.051] [0.0, -0.0, 0.0] [0.801, 0.207, 0.079]</t>
  </si>
  <si>
    <t>[1.0, 0.178, -0.226] [1.0, -0.139, -0.039] [1.0, -0.047, 0.281] [0.745, 0.0, -0.224] [0.0, -0.0, 0.0]</t>
  </si>
  <si>
    <t>[1.0, -0.3, -0.0] [0.505, -0.151, 0.0] [0.0, 0.0, -0.0] [0.61, 0.112, 0.137] [1.0, -0.105, -0.089]</t>
  </si>
  <si>
    <t>[1.0, 0.212, 0.212] [0.461, 0.098, 0.098] [0.0, 0.0, -0.0] [0.556, -0.144, 0.054] [1.0, 0.052, -0.044]</t>
  </si>
  <si>
    <t>[1.0, -0.084, 0.265] [0.0, -0.0, 0.0] [0.502, 0.093, -0.112] [1.0, 0.0, 0.3] [1.0, -0.157, 0.142]</t>
  </si>
  <si>
    <t>[1.0, -0.249, -0.122] [0.958, -0.287, -0.0] [0.0, 0.0, 0.0] [0.366, -0.064, -0.037] [1.0, -0.212, -0.212]</t>
  </si>
  <si>
    <t>[1.0, 0.212, 0.212] [0.926, 0.197, 0.197] [0.261, -0.078, -0.002] [0.131, 0.039, -0.0] [0.932, 0.28, 0.0]</t>
  </si>
  <si>
    <t>[0.178, 0.041, 0.03] [1.0, 0.243, -0.137] [1.0, -0.088, -0.264] [1.0, 0.144, -0.24] [1.0, 0.0, 0.3]</t>
  </si>
  <si>
    <t>[1.0, -0.186, -0.124] [0.986, -0.252, 0.107] [0.0, -0.0, -0.0] [0.0, 0.0, -0.0] [0.489, -0.104, -0.104]</t>
  </si>
  <si>
    <t>[1.0, 0.245, -0.026] [0.773, 0.038, 0.216] [0.0, 0.0, 0.0] [0.0, -0.0, 0.0] [0.586, 0.124, 0.124]</t>
  </si>
  <si>
    <t>[1.0, 0.088, -0.158] [1.0, -0.196, 0.219] [0.327, 0.0, 0.098] [0.0, -0.0, 0.0] [0.094, 0.02, 0.02]</t>
  </si>
  <si>
    <t>[1.0, -0.276, 0.059] [0.508, -0.151, -0.002] [0.0, -0.0, -0.0] [0.011, 0.003, -0.0] [1.0, -0.056, -0.277]</t>
  </si>
  <si>
    <t>[1.0, 0.093, 0.262] [0.562, 0.119, 0.119] [0.0, 0.0, 0.0] [0.0, -0.0, 0.0] [0.947, 0.209, -0.138]</t>
  </si>
  <si>
    <t>[1.0, -0.106, 0.256] [0.003, 0.001, 0.001] [0.0, 0.0, 0.0] [0.432, -0.112, 0.042] [1.0, 0.001, -0.3]</t>
  </si>
  <si>
    <t>[1.0, -0.279, -0.042] [0.704, -0.196, -0.036] [0.0, -0.0, 0.0] [0.0, 0.0, 0.0] [0.674, -0.143, -0.143]</t>
  </si>
  <si>
    <t>[1.0, 0.212, 0.176] [0.673, 0.143, 0.143] [0.0, 0.0, 0.0] [0.0, -0.0, 0.0] [0.703, 0.196, 0.036]</t>
  </si>
  <si>
    <t>[1.0, -0.034, 0.067] [0.718, -0.215, 0.0] [0.0, 0.0, -0.0] [0.0, -0.0, 0.0] [0.718, 0.215, 0.0]</t>
  </si>
  <si>
    <t>[1.0, -0.034, 0.067] [0.694, 0.147, 0.147] [0.0, 0.0, 0.0] [0.0, 0.0, -0.0] [0.694, -0.147, -0.147]</t>
  </si>
  <si>
    <t>[1.0, 0.212, 0.212] [0.024, 0.005, 0.005] [0.555, -0.146, -0.048] [0.467, 0.14, 0.0] [0.006, 0.002, -0.0]</t>
  </si>
  <si>
    <t>[1.0, -0.265, -0.085] [0.0, -0.0, -0.0] [0.452, 0.096, 0.096] [0.547, -0.159, -0.011] [0.049, -0.015, 0.0]</t>
  </si>
  <si>
    <t>[1.0, 0.124, -0.249] [0.289, 0.036, -0.072] [0.0, -0.0, 0.0] [0.807, 0.0, 0.242] [0.0, 0.0, 0.0]</t>
  </si>
  <si>
    <t>[1.0, -0.124, 0.249] [0.577, -0.072, 0.144] [0.0, -0.0, 0.0] [0.0, 0.0, -0.0] [0.697, -0.086, 0.173]</t>
  </si>
  <si>
    <t>[1.0, -0.229, 0.172] [0.123, -0.037, 0.0] [0.146, 0.031, 0.031] [0.669, 0.142, 0.14] [0.0, 0.0, -0.0]</t>
  </si>
  <si>
    <t>[1.0, -0.125, -0.032] [0.661, -0.198, -0.0] [0.0, -0.0, 0.0] [0.0, -0.0, -0.0] [0.527, 0.145, -0.032]</t>
  </si>
  <si>
    <t>[1.0, -0.207, 0.042] [0.354, -0.106, 0.0] [0.0, -0.0, 0.0] [0.646, 0.176, 0.042] [0.0, 0.0, 0.0]</t>
  </si>
  <si>
    <t>[1.0, -0.229, -0.172] [0.0, -0.0, -0.0] [0.669, 0.142, -0.14] [0.146, 0.031, -0.031] [0.123, -0.037, 0.0]</t>
  </si>
  <si>
    <t>[1.0, -0.125, 0.032] [0.527, 0.145, 0.032] [-0.0, 0.0, -0.0] [0.0, -0.0, 0.0] [0.661, -0.198, -0.0]</t>
  </si>
  <si>
    <t>[1.0, -0.207, -0.042] [0.0, 0.0, -0.0] [0.646, 0.176, -0.042] [0.0, 0.0, 0.0] [0.354, -0.106, -0.0]</t>
  </si>
  <si>
    <t>[1.0, -0.3, 0.0] [0.0, 0.0, 0.0] [0.446, 0.1, 0.0] [0.446, 0.1, 0.0] [0.0, -0.0, -0.0]</t>
  </si>
  <si>
    <t>[1.0, 0.034, 0.0] [0.684, -0.145, 0.145] [0.0, -0.0, -0.0] [0.0, -0.0, -0.0] [0.684, -0.145, -0.145]</t>
  </si>
  <si>
    <t>[1.0, -0.3, 0.0] [0.0, -0.0, 0.0] [0.5, -0.079, 0.0] [0.5, -0.079, 0.0] [0.0, 0.0, -0.0]</t>
  </si>
  <si>
    <t>[1.0, -0.142, 0.202] [0.066, -0.014, 0.014] [0.2, 0.042, 0.042] [0.686, 0.145, 0.145] [0.0, 0.0, 0.0]</t>
  </si>
  <si>
    <t>[1.0, 0.096, 0.061] [0.504, -0.151, 0.0] [0.0, -0.0, -0.0] [0.372, 0.111, 0.0] [0.288, 0.061, 0.061]</t>
  </si>
  <si>
    <t>[1.0, -0.074, 0.212] [0.186, -0.039, 0.039] [0.055, 0.012, 0.012] [0.759, 0.161, 0.161] [0.0, -0.0, 0.0]</t>
  </si>
  <si>
    <t>[1.0, -0.142, -0.202] [0.0, 0.0, -0.0] [0.686, 0.145, -0.145] [0.2, 0.042, -0.042] [0.066, -0.014, -0.014]</t>
  </si>
  <si>
    <t>[1.0, 0.096, -0.061] [0.288, 0.061, -0.061] [0.372, 0.111, -0.0] [0.0, 0.0, 0.0] [0.504, -0.151, -0.0]</t>
  </si>
  <si>
    <t>[1.0, -0.074, -0.212] [0.0, 0.0, -0.0] [0.759, 0.161, -0.161] [0.055, 0.012, -0.012] [0.186, -0.039, -0.039]</t>
  </si>
  <si>
    <t>[1.0, -0.172, 0.0] [0.0, 0.0, -0.0] [0.455, 0.137, -0.0] [0.455, 0.137, 0.0] [0.0, 0.0, -0.0]</t>
  </si>
  <si>
    <t>[1.0, 0.3, 0.0] [0.657, 0.008, 0.0] [0.0, -0.0, 0.0] [0.0, -0.0, -0.0] [0.657, 0.008, 0.0]</t>
  </si>
  <si>
    <t>[1.0, 0.139, 0.0] [0.0, 0.0, -0.0] [0.5, 0.15, -0.0] [0.5, 0.15, 0.0] [0.0, 0.0, -0.0]</t>
  </si>
  <si>
    <t>[1.0, -0.18, 0.201] [0.089, -0.019, 0.019] [0.167, 0.035, 0.035] [0.689, 0.146, 0.146] [0.0, 0.0, -0.0]</t>
  </si>
  <si>
    <t>[1.0, -0.019, 0.092] [0.602, -0.181, 0.0] [0.0, -0.0, 0.0] [0.0, -0.0, -0.0] [0.595, 0.14, 0.092]</t>
  </si>
  <si>
    <t>[1.0, -0.13, 0.169] [0.259, -0.073, 0.012] [0.0, 0.0, 0.0] [0.741, 0.157, 0.157] [0.0, -0.0, 0.0]</t>
  </si>
  <si>
    <t>[1.0, -0.18, -0.201] [0.0, 0.0, 0.0] [0.689, 0.146, -0.146] [0.167, 0.035, -0.035] [0.089, -0.019, -0.019]</t>
  </si>
  <si>
    <t>[1.0, -0.019, -0.092] [0.595, 0.14, -0.092] [0.0, 0.0, -0.0] [0.0, -0.0, -0.0] [0.602, -0.181, -0.0]</t>
  </si>
  <si>
    <t>[1.0, -0.13, -0.169] [-0.0, -0.0, -0.0] [0.741, 0.157, -0.157] [0.0, -0.0, -0.0] [0.259, -0.073, -0.012]</t>
  </si>
  <si>
    <t>[1.0, -0.254, 0.0] [0.0, 0.0, -0.0] [0.443, 0.133, -0.0] [0.443, 0.133, 0.0] [0.0, 0.0, -0.0]</t>
  </si>
  <si>
    <t>[1.0, 0.3, 0.0] [0.714, -0.182, 0.0] [0.0, -0.0, 0.0] [0.0, 0.0, -0.0] [0.714, -0.182, 0.0]</t>
  </si>
  <si>
    <t>[1.0, -0.104, -0.212] [0.0, 0.0, -0.0] [0.192, 0.041, -0.041] [0.669, 0.142, -0.142] [0.139, -0.029, -0.029]</t>
  </si>
  <si>
    <t>[1.0, -0.104, 0.212] [0.139, -0.029, 0.029] [0.669, 0.142, 0.142] [0.192, 0.041, 0.041] [0.0, 0.0, 0.0]</t>
  </si>
  <si>
    <t>[1.0, -0.287, -0.0] [0.0, 0.0, 0.0] [0.5, 0.15, -0.0] [0.5, 0.15, 0.0] [0.0, -0.0, -0.0]</t>
  </si>
  <si>
    <t>[1.0, 0.295, -0.0] [0.5, -0.106, 0.106] [0.0, -0.0, 0.0] [0.0, 0.0, -0.0] [0.5, -0.106, -0.106]</t>
  </si>
  <si>
    <t>[1.0, -0.126, -0.122] [0.0, 0.0, -0.0] [0.735, 0.156, -0.156] [0.021, 0.005, -0.005] [0.243, -0.052, -0.052]</t>
  </si>
  <si>
    <t>[1.0, -0.126, 0.122] [0.243, -0.052, 0.052] [0.021, 0.005, 0.005] [0.735, 0.156, 0.156] [0.0, 0.0, 0.0]</t>
  </si>
  <si>
    <t>[1.0, -0.193, 0.217] [0.28, -0.019, 0.076] [0.664, 0.141, 0.141]</t>
  </si>
  <si>
    <t>[1.0, 0.02, -0.063] [0.65, -0.195, -0.0] [0.435, 0.105, -0.063]</t>
  </si>
  <si>
    <t>[1.0, -0.115, 0.083] [0.457, -0.103, 0.083] [0.543, 0.163, 0.0]</t>
  </si>
  <si>
    <t>[1.0, -0.193, -0.217] [0.664, 0.141, -0.141] [0.28, -0.019, -0.076]</t>
  </si>
  <si>
    <t>[1.0, 0.02, 0.063] [0.435, 0.105, 0.063] [0.65, -0.195, -0.0]</t>
  </si>
  <si>
    <t>[1.0, -0.115, -0.083] [0.543, 0.163, -0.0] [0.457, -0.103, -0.083]</t>
  </si>
  <si>
    <t>[1.0, -0.3, -0.0] [0.446, 0.1, -0.0] [0.446, 0.1, 0.0]</t>
  </si>
  <si>
    <t>[1.0, 0.144, -0.0] [0.6, -0.18, -0.0] [0.6, -0.18, -0.0]</t>
  </si>
  <si>
    <t>[1.0, -0.3, -0.0] [0.5, -0.079, -0.0] [0.5, -0.079, 0.0]</t>
  </si>
  <si>
    <t>[1.0, -0.126, 0.22] [0.277, 0.017, 0.076] [0.676, 0.143, 0.143]</t>
  </si>
  <si>
    <t>[1.0, 0.128, -0.003] [0.6, -0.18, -0.0] [0.496, 0.148, -0.003]</t>
  </si>
  <si>
    <t>[1.0, -0.04, 0.217] [0.314, -0.055, 0.071] [0.686, 0.145, 0.145]</t>
  </si>
  <si>
    <t>[1.0, -0.126, -0.22] [0.676, 0.143, -0.143] [0.277, 0.017, -0.076]</t>
  </si>
  <si>
    <t>[1.0, 0.128, 0.003] [0.496, 0.148, 0.003] [0.6, -0.18, -0.0]</t>
  </si>
  <si>
    <t>[1.0, -0.04, -0.217] [0.686, 0.145, -0.145] [0.314, -0.055, -0.071]</t>
  </si>
  <si>
    <t>[1.0, -0.172, -0.0] [0.455, 0.137, -0.0] [0.455, 0.137, 0.0]</t>
  </si>
  <si>
    <t>[1.0, 0.3, -0.0] [0.589, -0.063, 0.0] [0.589, -0.063, 0.0]</t>
  </si>
  <si>
    <t>[1.0, 0.139, -0.0] [0.5, 0.15, -0.0] [0.5, 0.15, 0.0]</t>
  </si>
  <si>
    <t>[1.0, -0.157, 0.225] [0.272, 0.001, 0.081] [0.676, 0.143, 0.143]</t>
  </si>
  <si>
    <t>[1.0, 0.071, -0.035] [0.627, -0.188, -0.0] [0.464, 0.125, -0.035]</t>
  </si>
  <si>
    <t>[1.0, -0.074, 0.166] [0.369, -0.078, 0.078] [0.631, 0.153, 0.088]</t>
  </si>
  <si>
    <t>[1.0, -0.157, -0.225] [0.676, 0.143, -0.143] [0.272, 0.001, -0.081]</t>
  </si>
  <si>
    <t>[1.0, 0.071, 0.035] [0.464, 0.125, 0.035] [0.627, -0.188, -0.0]</t>
  </si>
  <si>
    <t>[1.0, -0.074, -0.166] [0.631, 0.153, -0.088] [0.369, -0.078, -0.078]</t>
  </si>
  <si>
    <t>[1.0, -0.254, -0.0] [0.443, 0.133, -0.0] [0.443, 0.133, 0.0]</t>
  </si>
  <si>
    <t>[1.0, 0.3, -0.0] [0.617, -0.157, 0.0] [0.617, -0.157, -0.0]</t>
  </si>
  <si>
    <t>[1.0, -0.074, -0.248] [0.21, 0.044, -0.044] [0.79, 0.082, -0.203]</t>
  </si>
  <si>
    <t>[1.0, -0.074, 0.248] [0.79, 0.082, 0.203] [0.21, 0.044, 0.044]</t>
  </si>
  <si>
    <t>[1.0, -0.287, -0.0] [0.5, 0.15, -0.0] [0.5, 0.15, -0.0]</t>
  </si>
  <si>
    <t>[1.0, 0.287, 0.0] [0.5, -0.15, 0.0] [0.5, -0.15, -0.0]</t>
  </si>
  <si>
    <t>[1.0, -0.074, -0.136] [0.639, 0.137, -0.132] [0.361, -0.077, -0.077]</t>
  </si>
  <si>
    <t>[1.0, -0.074, 0.136] [0.361, -0.077, 0.077] [0.639, 0.137, 0.132]</t>
  </si>
  <si>
    <t>[1.0, -0.125, -0.066] [0.527, -0.138, 0.049] [0.0, -0.0, -0.0] [0.291, -0.087, -0.0]</t>
  </si>
  <si>
    <t>[1.0, 0.117, 0.021] [0.488, 0.023, 0.137] [0.0, -0.0, 0.0] [0.361, 0.077, 0.077]</t>
  </si>
  <si>
    <t>[1.0, -0.03, 0.029] [0.629, -0.087, 0.153] [0.0, 0.0, 0.0] [0.083, 0.018, 0.018]</t>
  </si>
  <si>
    <t>[1.0, -0.228, 0.069] [0.043, -0.009, -0.009] [0.429, -0.091, -0.091] [0.275, 0.0, -0.083]</t>
  </si>
  <si>
    <t>[1.0, 0.026, 0.266] [0.145, 0.044, -0.0] [0.443, 0.133, 0.0] [0.173, 0.037, -0.037]</t>
  </si>
  <si>
    <t>[1.0, -0.063, 0.096] [0.088, 0.026, 0.0] [0.0, -0.0, 0.0] [0.626, 0.068, -0.159]</t>
  </si>
  <si>
    <t>[1.0, -0.191, -0.004] [0.338, -0.101, -0.0] [0.093, -0.02, -0.02] [0.319, -0.068, -0.068]</t>
  </si>
  <si>
    <t>[1.0, 0.091, 0.122] [0.385, 0.082, 0.082] [-0.0, -0.0, 0.0] [0.403, 0.113, 0.018]</t>
  </si>
  <si>
    <t>[1.0, -0.057, 0.054] [0.048, 0.01, 0.01] [0.0, 0.0, 0.0] [0.05, 0.014, 0.002]</t>
  </si>
  <si>
    <t>[1.0, -0.212, -0.212] [1.0, -0.257, 0.104] [0.468, -0.126, 0.035] [0.494, -0.143, -0.014]</t>
  </si>
  <si>
    <t>[1.0, 0.3, 0.0] [1.0, 0.057, 0.24] [0.179, -0.035, 0.039] [0.709, 0.15, 0.15]</t>
  </si>
  <si>
    <t>[1.0, 0.172, -0.229] [1.0, -0.21, 0.156] [1.0, -0.031, 0.287] [0.367, -0.078, 0.078]</t>
  </si>
  <si>
    <t>[1.0, -0.3, 0.0] [0.301, -0.064, -0.064] [0.56, -0.104, -0.125] [1.0, -0.069, -0.155]</t>
  </si>
  <si>
    <t>[1.0, 0.21, 0.213] [0.274, 0.058, 0.058] [0.612, 0.13, 0.13] [1.0, 0.147, -0.213]</t>
  </si>
  <si>
    <t>[0.752, -0.058, 0.201] [0.0, 0.0, 0.0] [1.0, 0.159, -0.234] [1.0, -0.043, -0.081]</t>
  </si>
  <si>
    <t>[1.0, -0.271, -0.07] [0.956, -0.287, -0.0] [0.172, 0.036, 0.036] [1.0, -0.174, -0.227]</t>
  </si>
  <si>
    <t>[1.0, 0.212, 0.212] [0.909, 0.154, 0.209] [0.255, -0.054, -0.054] [0.851, 0.242, 0.033]</t>
  </si>
  <si>
    <t>[0.128, 0.028, 0.025] [1.0, 0.224, -0.184] [1.0, -0.276, -0.059] [1.0, -0.014, 0.294]</t>
  </si>
  <si>
    <t>[1.0, -0.15, -0.12] [0.761, -0.201, 0.066] [0.0, -0.0, -0.0] [0.439, -0.132, -0.0]</t>
  </si>
  <si>
    <t>[1.0, 0.198, 0.008] [0.703, 0.027, 0.2] [0.0, -0.0, 0.0] [0.509, 0.108, 0.108]</t>
  </si>
  <si>
    <t>[1.0, 0.003, 0.005] [1.0, -0.168, 0.23] [0.229, 0.0, 0.069] [0.042, 0.009, 0.009]</t>
  </si>
  <si>
    <t>[1.0, -0.27, 0.073] [0.308, -0.065, -0.065] [0.22, -0.047, -0.047] [0.675, -0.045, -0.184]</t>
  </si>
  <si>
    <t>[1.0, 0.085, 0.265] [0.331, 0.07, 0.07] [0.313, 0.094, -0.0] [0.594, 0.129, -0.118]</t>
  </si>
  <si>
    <t>[1.0, -0.081, 0.171] [0.074, 0.022, 0.0] [0.219, 0.046, -0.046] [1.0, 0.083, -0.266]</t>
  </si>
  <si>
    <t>[1.0, -0.259, -0.034] [0.544, -0.163, -0.0] [0.15, -0.032, -0.032] [0.514, -0.109, -0.109]</t>
  </si>
  <si>
    <t>[1.0, 0.184, 0.164] [0.596, 0.127, 0.127] [0.0, 0.0, 0.0] [0.624, 0.176, 0.028]</t>
  </si>
  <si>
    <t>[1.0, -0.034, 0.067] [0.627, -0.188, -0.0] [-0.0, 0.0, -0.0] [0.627, 0.188, 0.0]</t>
  </si>
  <si>
    <t>[1.0, -0.034, 0.067] [0.613, 0.13, 0.13] [0.0, 0.0, -0.0] [0.613, -0.13, -0.13]</t>
  </si>
  <si>
    <t>[1.0, 0.219, 0.195] [0.092, -0.028, -0.0] [0.856, -0.236, -0.05] [0.087, -0.018, -0.018]</t>
  </si>
  <si>
    <t>[1.0, -0.271, -0.07] [0.0, 0.0, 0.0] [0.963, 0.205, 0.203] [0.047, 0.006, -0.012]</t>
  </si>
  <si>
    <t>[1.0, 0.124, -0.249] [0.0, 0.0, -0.0] [1.0, 0.124, -0.249] [0.0, 0.0, -0.0]</t>
  </si>
  <si>
    <t>[1.0, -0.124, 0.249] [0.501, -0.062, 0.125] [0.0, -0.0, 0.0] [0.65, -0.081, 0.162]</t>
  </si>
  <si>
    <t>[1.0, 0.217, 0.201] [0.536, -0.114, 0.114] [0.0, -0.0, 0.0] [0.378, -0.007, 0.065] [0.0, -0.0, -0.0]</t>
  </si>
  <si>
    <t>[1.0, 0.255, 0.108] [0.607, -0.141, 0.099] [0.0, 0.0, 0.0] [0.033, 0.01, 0.0] [0.571, -0.171, -0.0]</t>
  </si>
  <si>
    <t>[1.0, 0.198, 0.21] [0.567, -0.12, 0.12] [0.0, 0.0, -0.0] [0.309, 0.066, 0.066] [0.123, -0.037, -0.0]</t>
  </si>
  <si>
    <t>[1.0, 0.106, 0.229] [0.562, -0.119, 0.119] [0.0, 0.0, 0.0] [0.368, -0.061, 0.085] [0.0, -0.0, 0.0]</t>
  </si>
  <si>
    <t>[1.0, -0.136, 0.201] [0.649, -0.138, 0.138] [0.0, 0.0, -0.0] [0.197, 0.042, 0.042] [0.347, -0.104, -0.0]</t>
  </si>
  <si>
    <t>[1.0, -0.067, 0.25] [0.592, -0.125, 0.125] [0.0, 0.0, 0.0] [0.408, 0.066, 0.095] [0.0, 0.0, -0.0]</t>
  </si>
  <si>
    <t>[1.0, 0.158, 0.235] [0.558, -0.118, 0.118] [0.0, -0.0, 0.0] [0.363, -0.044, 0.09] [0.0, -0.0, -0.0]</t>
  </si>
  <si>
    <t>[1.0, 0.057, 0.174] [0.638, -0.135, 0.135] [0.0, 0.0, -0.0] [0.102, 0.022, 0.022] [0.463, -0.139, -0.0]</t>
  </si>
  <si>
    <t>[1.0, 0.048, 0.229] [0.578, -0.123, 0.123] [0.0, -0.0, -0.0] [0.374, 0.079, 0.079] [0.048, -0.014, -0.0]</t>
  </si>
  <si>
    <t>[1.0, 0.217, -0.201] [0.378, -0.007, -0.065] [0.0, -0.0, 0.0] [0.536, -0.114, -0.114] [0.0, 0.0, 0.0]</t>
  </si>
  <si>
    <t>[1.0, 0.255, -0.108] [0.033, 0.01, 0.0] [0.571, -0.171, 0.0] [0.607, -0.141, -0.099] [0.0, 0.0, 0.0]</t>
  </si>
  <si>
    <t>[1.0, 0.198, -0.21] [0.309, 0.066, -0.066] [0.123, -0.037, 0.0] [0.567, -0.12, -0.12] [-0.0, -0.0, 0.0]</t>
  </si>
  <si>
    <t>[1.0, 0.106, -0.229] [0.368, -0.061, -0.085] [0.0, -0.0, 0.0] [0.562, -0.119, -0.119] [0.0, 0.0, -0.0]</t>
  </si>
  <si>
    <t>[1.0, -0.136, -0.201] [0.197, 0.042, -0.042] [0.347, -0.104, -0.0] [0.649, -0.138, -0.138] [0.0, 0.0, 0.0]</t>
  </si>
  <si>
    <t>[1.0, -0.067, -0.25] [0.408, 0.066, -0.095] [0.0, -0.0, 0.0] [0.592, -0.125, -0.125] [-0.0, -0.0, -0.0]</t>
  </si>
  <si>
    <t>[1.0, 0.158, -0.235] [0.363, -0.044, -0.09] [0.0, 0.0, 0.0] [0.558, -0.118, -0.118] [0.0, 0.0, 0.0]</t>
  </si>
  <si>
    <t>[1.0, 0.057, -0.174] [0.102, 0.022, -0.022] [0.463, -0.139, -0.0] [0.638, -0.135, -0.135] [0.0, -0.0, 0.0]</t>
  </si>
  <si>
    <t>[1.0, 0.048, -0.229] [0.374, 0.079, -0.079] [0.048, -0.014, 0.0] [0.578, -0.123, -0.123] [-0.0, 0.0, -0.0]</t>
  </si>
  <si>
    <t>[1.0, 0.3, -0.0] [0.44, -0.1, -0.0] [0.0, -0.0, 0.0] [0.44, -0.1, 0.0] [0.0, -0.0, -0.0]</t>
  </si>
  <si>
    <t>[1.0, 0.3, -0.0] [0.138, 0.029, -0.029] [0.787, -0.167, 0.167] [0.138, 0.029, 0.029] [0.787, -0.167, -0.167]</t>
  </si>
  <si>
    <t>[1.0, 0.3, 0.0] [0.496, 0.105, -0.105] [0.004, -0.001, 0.001] [0.496, 0.105, 0.105] [0.004, -0.001, -0.001]</t>
  </si>
  <si>
    <t>[1.0, 0.153, 0.0] [0.449, -0.095, 0.095] [0.0, 0.0, -0.0] [0.449, -0.095, -0.095] [0.0, 0.0, -0.0]</t>
  </si>
  <si>
    <t>[1.0, -0.3, -0.0] [0.008, -0.002, 0.002] [0.92, 0.195, -0.195] [0.008, -0.002, -0.002] [0.92, 0.195, 0.195]</t>
  </si>
  <si>
    <t>[1.0, -0.283, 0.0] [0.5, -0.106, 0.106] [0.0, 0.0, -0.0] [0.5, -0.106, -0.106] [0.0, -0.0, 0.0]</t>
  </si>
  <si>
    <t>[1.0, 0.248, -0.0] [0.438, -0.093, 0.093] [0.0, 0.0, -0.0] [0.438, -0.093, -0.093] [0.0, -0.0, -0.0]</t>
  </si>
  <si>
    <t>[1.0, -0.3, -0.0] [0.075, 0.0, 0.0] [1.0, -0.221, 0.0] [0.075, 0.0, -0.0] [1.0, -0.221, 0.0]</t>
  </si>
  <si>
    <t>[1.0, -0.3, -0.0] [0.0, 0.0, -0.0] [0.5, -0.106, 0.106] [0.0, -0.0, 0.0] [0.5, -0.106, -0.106]</t>
  </si>
  <si>
    <t>[1.0, 0.283, -0.0] [0.5, -0.106, 0.106] [0.0, 0.0, 0.0] [0.5, -0.106, -0.106] [0.0, 0.0, -0.0]</t>
  </si>
  <si>
    <t>[1.0, 0.0, 0.278] [0.0, -0.0, 0.0] [0.0, 0.0, 0.0] [1.0, -0.12, 0.25] [0.0, 0.0, 0.0]</t>
  </si>
  <si>
    <t>[1.0, 0.0, -0.278] [1.0, -0.12, -0.25] [0.0, 0.0, 0.0] [0.0, -0.0, -0.0] [0.0, -0.0, 0.0]</t>
  </si>
  <si>
    <t>[1.0, 0.028, 0.09] [0.545, -0.116, 0.116] [0.0, 0.0, -0.0] [0.427, 0.091, 0.091] [0.028, -0.008, 0.0]</t>
  </si>
  <si>
    <t>[1.0, 0.028, -0.09] [0.427, 0.091, -0.091] [0.028, -0.008, -0.0] [0.545, -0.116, -0.116] [0.0, 0.0, 0.0]</t>
  </si>
  <si>
    <t>[1.0, -0.192, 0.193] [0.296, -0.063, 0.063] [0.077, -0.023, -0.0] [-0.0, -0.0, 0.0] [0.0, -0.0, -0.0] [0.0, -0.0, 0.0] [0.0, -0.0, 0.0] [0.46, -0.098, -0.098] [0.0, 0.0, -0.0]</t>
  </si>
  <si>
    <t>[1.0, -0.125, -0.032] [0.0, -0.0, 0.0] [0.661, -0.198, -0.0] [0.0, 0.0, 0.0] [0.0, -0.0, -0.0] [0.0, 0.0, 0.0] [0.0, -0.0, -0.0] [0.0, -0.0, -0.0] [0.527, 0.145, -0.032]</t>
  </si>
  <si>
    <t>[1.0, -0.184, 0.102] [-0.0, -0.0, 0.0] [0.527, -0.158, -0.0] [0.0, -0.0, -0.0] [0.0, -0.0, 0.0] [0.0, -0.0, 0.0] [0.0, -0.0, 0.0] [0.362, -0.077, -0.077] [0.111, 0.033, -0.0]</t>
  </si>
  <si>
    <t>[0.0, 0.0, 0.0] [0.0, 0.0, 0.0] [0.0, 0.0, 0.0] [0.0, 0.0, 0.0] [0.0, 0.0, 0.0] [0.0, 0.0, 0.0] [0.0, 0.0, 0.0] [0.0, 0.0, 0.0] [0.0, 0.0, 0.0]</t>
  </si>
  <si>
    <t>[1.0, -0.185, -0.101] [0.0, 0.0, -0.0] [0.538, 0.161, 0.0] [0.0, -0.0, 0.0] [0.0, -0.0, -0.0] [0.0, -0.0, 0.0] [0.0, 0.0, 0.0] [0.359, 0.076, 0.076] [0.103, -0.031, 0.0]</t>
  </si>
  <si>
    <t>[1.0, -0.3, -0.0] [-0.0, -0.0, 0.0] [0.0, -0.0, 0.0] [0.351, -0.001, 0.0] [0.0, -0.0, -0.0] [0.351, -0.001, -0.0] [0.0, -0.0, 0.0] [0.0, 0.0, -0.0] [0.0, -0.0, -0.0]</t>
  </si>
  <si>
    <t>[1.0, 0.034, -0.0] [-0.0, -0.0, -0.0] [0.684, -0.145, 0.145] [0.0, -0.0, -0.0] [0.0, -0.0, -0.0] [0.0, 0.0, -0.0] [0.0, -0.0, 0.0] [0.0, 0.0, -0.0] [0.684, -0.145, -0.145]</t>
  </si>
  <si>
    <t>[1.0, -0.3, -0.0] [0.153, -0.032, 0.032] [0.326, -0.069, 0.069] [0.0, 0.0, 0.0] [0.0, -0.0, 0.0] [0.112, 0.034, -0.0] [-0.0, 0.0, -0.0] [0.214, 0.045, 0.045] [0.195, -0.041, -0.041]</t>
  </si>
  <si>
    <t>[1.0, 0.09, 0.218] [0.296, -0.063, 0.063] [0.0, -0.0, -0.0] [0.0, -0.0, -0.0] [0.0, -0.0, -0.0] [0.229, -0.049, -0.049] [0.0, -0.0, 0.0] [0.322, -0.068, -0.068] [0.0, 0.0, 0.0]</t>
  </si>
  <si>
    <t>[1.0, 0.225, 0.06] [0.0, -0.0, 0.0] [0.65, -0.195, -0.0] [0.0, -0.0, 0.0] [0.0, -0.0, -0.0] [0.0, -0.0, 0.0] [0.0, 0.0, 0.0] [0.214, -0.045, -0.045] [0.349, 0.105, -0.0]</t>
  </si>
  <si>
    <t>[1.0, 0.173, 0.179] [0.163, -0.035, 0.035] [0.324, -0.097, -0.0] [0.0, -0.0, -0.0] [0.0, -0.0, -0.0] [0.0, -0.0, 0.0] [0.0, -0.0, 0.0] [0.513, -0.109, -0.109] [0.0, 0.0, -0.0]</t>
  </si>
  <si>
    <t>[1.0, 0.087, -0.216] [0.328, 0.07, -0.07] [0.0, -0.0, -0.0] [0.219, -0.046, 0.046] [0.0, -0.0, 0.0] [0.0, -0.0, 0.0] [0.0, -0.0, 0.0] [0.3, 0.064, 0.064] [0.0, -0.0, -0.0]</t>
  </si>
  <si>
    <t>[1.0, 0.224, -0.06] [0.0, 0.0, -0.0] [0.601, 0.18, 0.0] [0.0, 0.0, 0.0] [0.0, -0.0, -0.0] [0.0, -0.0, 0.0] [0.0, -0.0, 0.0] [0.212, 0.045, 0.045] [0.4, -0.12, 0.0]</t>
  </si>
  <si>
    <t>[1.0, 0.169, -0.173] [0.228, 0.048, -0.048] [0.332, 0.1, 0.0] [0.0, 0.0, 0.0] [0.0, -0.0, -0.0] [0.0, -0.0, 0.0] [0.0, -0.0, 0.0] [0.44, 0.093, 0.093] [0.0, 0.0, -0.0]</t>
  </si>
  <si>
    <t>[1.0, 0.052, 0.0] [0.0, 0.0, -0.0] [0.0, -0.0, -0.0] [0.367, -0.11, 0.0] [0.0, -0.0, -0.0] [0.367, -0.11, -0.0] [0.0, -0.0, 0.0] [0.0, -0.0, 0.0] [-0.0, 0.0, 0.0]</t>
  </si>
  <si>
    <t>[1.0, 0.3, 0.0] [0.156, 0.033, -0.033] [0.322, 0.068, -0.068] [0.0, -0.0, -0.0] [0.0, 0.0, 0.0] [0.114, -0.034, 0.0] [0.0, 0.0, -0.0] [0.218, -0.046, -0.046] [0.189, 0.04, 0.04]</t>
  </si>
  <si>
    <t>[1.0, -0.041, 0.213] [0.337, -0.071, 0.071] [0.0, -0.0, -0.0] [0.0, -0.0, -0.0] [0.0, -0.0, -0.0] [0.081, -0.017, -0.017] [0.0, -0.0, 0.0] [0.419, -0.089, -0.089] [0.0, -0.0, -0.0]</t>
  </si>
  <si>
    <t>[1.0, -0.011, 0.143] [0.028, -0.006, 0.006] [0.487, -0.146, 0.0] [0.0, 0.0, -0.0] [0.0, -0.0, -0.0] [0.0, 0.0, 0.0] [0.0, -0.0, -0.0] [0.485, -0.103, -0.103] [0.0, 0.0, 0.0]</t>
  </si>
  <si>
    <t>[1.0, -0.045, -0.207] [0.425, 0.09, -0.09] [0.0, -0.0, -0.0] [0.068, -0.015, 0.015] [0.0, -0.0, -0.0] [0.0, -0.0, 0.0] [0.0, 0.0, 0.0] [0.343, 0.073, 0.073] [0.0, -0.0, 0.0]</t>
  </si>
  <si>
    <t>[1.0, 0.023, -0.015] [0.0, 0.0, -0.0] [0.561, 0.168, 0.0] [0.0, -0.0, 0.0] [0.0, -0.0, 0.0] [0.0, -0.0, 0.0] [0.0, -0.0, 0.0] [0.054, 0.011, 0.011] [0.591, -0.177, -0.0]</t>
  </si>
  <si>
    <t>[1.0, -0.014, -0.139] [0.067, 0.014, -0.014] [0.491, 0.147, 0.0] [0.0, -0.0, 0.0] [-0.0, 0.0, -0.0] [0.0, 0.0, 0.0] [0.0, -0.0, -0.0] [0.442, 0.094, 0.094] [0.0, -0.0, 0.0]</t>
  </si>
  <si>
    <t>[1.0, -0.199, 0.0] [0.0, 0.0, -0.0] [0.0, -0.0, 0.0] [0.34, -0.102, 0.0] [-0.0, -0.0, 0.0] [0.34, -0.102, -0.0] [0.0, 0.0, 0.0] [0.0, 0.0, -0.0] [0.0, 0.0, -0.0]</t>
  </si>
  <si>
    <t>[1.0, 0.3, 0.0] [-0.0, -0.0, -0.0] [0.714, -0.182, 0.0] [0.0, -0.0, -0.0] [0.0, 0.0, -0.0] [0.0, 0.0, -0.0] [0.0, -0.0, 0.0] [0.0, 0.0, 0.0] [0.714, -0.182, 0.0]</t>
  </si>
  <si>
    <t>[1.0, -0.001, 0.291] [0.532, 0.113, 0.113] [0.468, 0.07, 0.112] [0.0, 0.0, -0.0] [0.0, -0.0, -0.0] [0.0, 0.0, -0.0] [-0.0, 0.0, 0.0] [0.0, -0.0, 0.0] [0.0, -0.0, 0.0]</t>
  </si>
  <si>
    <t>[1.0, -0.292, -0.0] [0.0, -0.0, -0.0] [0.0, 0.0, -0.0] [0.5, -0.15, -0.0] [-0.0, -0.0, 0.0] [0.5, -0.15, -0.0] [0.0, 0.0, 0.0] [-0.0, 0.0, 0.0] [-0.0, -0.0, 0.0]</t>
  </si>
  <si>
    <t>[1.0, 0.295, 0.0] [0.0, -0.0, -0.0] [0.5, -0.106, 0.106] [0.0, 0.0, -0.0] [-0.0, -0.0, -0.0] [0.0, 0.0, 0.0] [0.0, -0.0, 0.0] [0.0, 0.0, -0.0] [0.5, -0.106, -0.106]</t>
  </si>
  <si>
    <t>[1.0, 0.012, -0.039] [0.108, -0.023, 0.023] [0.444, -0.133, -0.0] [0.0, -0.0, 0.0] [0.0, -0.0, 0.0] [-0.0, 0.0, 0.0] [0.0, 0.0, 0.0] [0.449, -0.095, -0.095] [0.0, 0.0, 0.0]</t>
  </si>
  <si>
    <t>[1.0, 0.0, 0.3] [0.686, 0.14, 0.148] [1.0, -0.212, 0.212] [1.0, -0.212, -0.212] [0.299, 0.0, -0.09] [0.166, 0.05, -0.0] [-0.0, 0.0, -0.0] [0.612, 0.183, -0.0]</t>
  </si>
  <si>
    <t>[1.0, 0.0, 0.3] [1.0, 0.066, 0.054] [0.751, -0.225, 0.0] [0.658, 0.14, -0.14] [1.0, 0.0, -0.3] [0.023, 0.007, 0.0] [1.0, 0.212, -0.212] [1.0, 0.3, 0.0]</t>
  </si>
  <si>
    <t>[1.0, -0.0, 0.3] [1.0, 0.241, 0.142] [1.0, -0.253, 0.114] [0.91, -0.045, -0.254] [1.0, -0.0, -0.3] [0.0, 0.0, -0.0] [0.09, 0.019, -0.019] [1.0, 0.3, 0.0]</t>
  </si>
  <si>
    <t>[1.0, -0.236, 0.154] [0.797, -0.22, -0.047] [1.0, -0.3, -0.0] [1.0, -0.3, 0.0] [0.0, 0.0, 0.0] [1.0, -0.29, -0.024] [0.0, -0.0, -0.0] [0.025, -0.005, -0.005]</t>
  </si>
  <si>
    <t>[1.0, -0.223, -0.187] [1.0, -0.212, -0.212] [0.558, -0.118, -0.118] [0.46, -0.117, -0.05] [1.0, -0.212, -0.212] [0.14, -0.03, -0.03] [1.0, -0.212, -0.212] [1.0, 0.212, -0.212]</t>
  </si>
  <si>
    <t>[1.0, -0.295, 0.013] [1.0, -0.212, -0.212] [1.0, -0.212, -0.212] [1.0, -0.26, -0.098] [0.938, -0.199, -0.199] [0.102, -0.022, -0.022] [0.0, -0.0, -0.0] [0.96, -0.0, -0.288]</t>
  </si>
  <si>
    <t>[1.0, 0.0, 0.3] [0.742, -0.157, 0.157] [1.0, -0.29, 0.024] [1.0, -0.3, 0.0] [0.0, -0.0, 0.0] [0.769, -0.034, -0.217] [0.0, 0.0, -0.0] [0.164, 0.049, 0.0]</t>
  </si>
  <si>
    <t>[1.0, -0.14, 0.242] [1.0, -0.212, -0.212] [0.217, -0.065, 0.0] [0.103, -0.022, -0.022] [1.0, -0.143, -0.241] [0.364, 0.077, -0.077] [1.0, 0.0, -0.3] [1.0, 0.212, -0.212]</t>
  </si>
  <si>
    <t>[1.0, 0.0, 0.3] [1.0, -0.3, -0.0] [1.0, -0.3, -0.0] [0.974, -0.207, -0.207] [1.0, -0.066, -0.273] [0.0, -0.0, -0.0] [0.045, 0.0, -0.014] [0.98, 0.212, -0.198]</t>
  </si>
  <si>
    <t>[1.0, 0.289, 0.025] [0.921, 0.195, 0.195] [1.0, 0.212, 0.212] [1.0, 0.28, 0.048] [0.0, -0.0, 0.0] [1.0, -0.104, 0.257] [0.0, -0.0, 0.0] [0.125, -0.037, 0.0]</t>
  </si>
  <si>
    <t>[1.0, 0.186, -0.223] [1.0, 0.212, 0.212] [0.553, 0.117, 0.117] [0.606, 0.182, -0.0] [1.0, 0.212, 0.212] [0.042, 0.009, 0.009] [1.0, 0.212, 0.212] [1.0, 0.192, 0.22]</t>
  </si>
  <si>
    <t>[1.0, 0.3, -0.001] [1.0, 0.212, 0.212] [1.0, 0.212, 0.212] [0.978, 0.251, 0.103] [1.0, 0.212, 0.212] [0.0, 0.0, 0.0] [0.068, 0.014, 0.014] [0.954, 0.0, 0.286]</t>
  </si>
  <si>
    <t>[1.0, 0.0, -0.3] [1.0, 0.288, 0.03] [1.0, 0.3, 0.0] [0.838, -0.212, -0.096] [0.264, 0.0, 0.079] [1.0, -0.3, 0.0] [0.0, -0.0, 0.0] [0.268, -0.08, 0.0]</t>
  </si>
  <si>
    <t>[1.0, 0.0, -0.3] [1.0, 0.1, -0.258] [0.718, 0.152, -0.152] [0.664, 0.16, -0.095] [1.0, 0.0, 0.3] [0.0, -0.0, -0.0] [1.0, -0.212, 0.212] [0.965, -0.29, -0.0]</t>
  </si>
  <si>
    <t>[1.0, -0.0, -0.3] [1.0, 0.214, -0.208] [1.0, 0.3, -0.0] [0.867, -0.176, -0.187] [1.0, 0.0, 0.3] [0.049, -0.015, -0.0] [0.084, -0.018, 0.018] [1.0, -0.3, -0.0]</t>
  </si>
  <si>
    <t>[1.0, 0.117, -0.252] [0.923, 0.196, 0.196] [1.0, 0.228, 0.173] [1.0, 0.0, 0.3] [0.0, 0.0, 0.0] [1.0, -0.276, 0.059] [0.0, -0.0, 0.0] [0.103, -0.031, 0.0]</t>
  </si>
  <si>
    <t>[1.0, 0.0, -0.3] [1.0, 0.291, 0.022] [0.201, 0.06, -0.0] [0.303, 0.064, 0.064] [1.0, 0.212, 0.212] [0.162, 0.034, 0.034] [1.0, 0.0, 0.3] [1.0, -0.181, 0.225]</t>
  </si>
  <si>
    <t>[1.0, -0.0, -0.3] [1.0, 0.276, 0.058] [1.0, 0.3, 0.0] [1.0, 0.212, 0.212] [0.988, 0.008, 0.293] [0.048, -0.0, 0.014] [0.0, -0.0, 0.0] [0.964, -0.204, 0.204]</t>
  </si>
  <si>
    <t>[1.0, 0.212, 0.212] [0.996, 0.211, 0.211] [1.0, 0.117, 0.251] [1.0, -0.248, -0.126] [0.0, -0.0, 0.0] [1.0, 0.246, -0.131] [0.0, 0.0, 0.0] [0.132, 0.04, -0.0]</t>
  </si>
  <si>
    <t>[1.0, 0.16, 0.173] [1.0, 0.0, 0.236] [0.0, -0.0, 0.0] [0.0, 0.0, -0.0] [1.0, 0.3, 0.0] [0.485, 0.145, 0.0] [1.0, 0.3, 0.0] [1.0, 0.3, 0.0]</t>
  </si>
  <si>
    <t>[1.0, 0.212, 0.212] [1.0, 0.212, 0.212] [1.0, -0.153, 0.237] [0.94, 0.199, 0.199] [0.994, 0.211, -0.211] [0.126, 0.038, 0.0] [0.0, 0.0, 0.0] [0.94, 0.282, -0.0]</t>
  </si>
  <si>
    <t>[1.0, 0.0, -0.245] [0.893, 0.0, 0.102] [1.0, -0.056, 0.0] [1.0, -0.3, -0.0] [0.0, 0.0, 0.0] [1.0, -0.3, 0.0] [-0.0, -0.0, -0.0] [0.107, -0.032, 0.0]</t>
  </si>
  <si>
    <t>[1.0, 0.0, -0.3] [1.0, -0.202, -0.216] [0.0, -0.0, 0.0] [0.0, 0.0, -0.0] [1.0, -0.3, 0.0] [0.288, -0.087, -0.0] [1.0, -0.052, 0.0] [1.0, -0.296, 0.0]</t>
  </si>
  <si>
    <t>[1.0, -0.212, -0.212] [1.0, -0.212, -0.212] [1.0, 0.154, -0.236] [0.949, -0.201, -0.201] [1.0, -0.212, 0.212] [0.102, -0.03, -0.0] [0.006, -0.002, 0.0] [0.944, -0.283, 0.0]</t>
  </si>
  <si>
    <t>[1.0, 0.221, 0.051] [0.984, 0.0, 0.295] [1.0, 0.0, 0.216] [1.0, -0.3, -0.0] [-0.0, -0.0, -0.0] [1.0, -0.3, -0.0] [0.0, -0.0, 0.0] [0.016, -0.005, -0.0]</t>
  </si>
  <si>
    <t>[1.0, -0.202, -0.216] [1.0, 0.0, -0.3] [0.0, 0.0, -0.0] [0.0, -0.0, 0.0] [1.0, 0.188, 0.0] [0.611, 0.183, -0.0] [1.0, 0.0, 0.0] [1.0, 0.184, 0.0]</t>
  </si>
  <si>
    <t>[1.0, -0.212, -0.212] [1.0, -0.037, -0.285] [0.473, -0.1, -0.1] [0.0, 0.0, 0.0] [1.0, 0.242, 0.108] [0.0, 0.0, -0.0] [1.0, 0.3, -0.0] [0.473, 0.142, 0.0]</t>
  </si>
  <si>
    <t>[1.0, 0.212, 0.212] [0.537, 0.094, 0.122] [1.0, 0.085, 0.265] [1.0, -0.3, -0.0] [0.0, 0.0, 0.0] [1.0, -0.239, -0.146] [0.0, 0.0, -0.0] [0.537, -0.161, -0.0]</t>
  </si>
  <si>
    <t>[0.0, -0.0, 0.0] [1.0, -0.3, 0.0] [1.0, -0.228, 0.173] [0.0, 0.0, 0.0] [0.0, -0.0, 0.0] [0.024, 0.005, 0.005] [0.976, 0.065, 0.266] [1.0, -0.038, 0.284]</t>
  </si>
  <si>
    <t>[1.0, 0.256, -0.105] [0.079, 0.024, -0.0] [0.921, 0.276, 0.0] [1.0, -0.033, -0.286] [1.0, -0.072, -0.27] [0.0, 0.0, -0.0] [0.0, -0.0, 0.0] [-0.0, 0.0, 0.0]</t>
  </si>
  <si>
    <t>[1.0, 0.212, 0.212] [1.0, 0.152, -0.237] [1.0, -0.3, 0.0] [0.966, -0.211, 0.19] [1.0, -0.099, -0.259] [0.034, 0.01, 0.0] [0.0, -0.0, -0.0] [1.0, 0.3, 0.0]</t>
  </si>
  <si>
    <t>[1.0, -0.212, -0.212] [1.0, -0.138, 0.243] [1.0, 0.3, 0.0] [1.0, 0.212, -0.212] [1.0, 0.077, 0.268] [0.021, -0.006, -0.0] [0.008, -0.002, 0.002] [0.971, -0.291, 0.0]</t>
  </si>
  <si>
    <t>[1.0, -0.26, -0.052] [0.661, -0.198, -0.0] [0.594, 0.157, -0.052]</t>
  </si>
  <si>
    <t>[0.0, -0.0, 0.0] [0.0, 0.0, 0.0] [0.0, -0.0, -0.0]</t>
  </si>
  <si>
    <t>[1.0, -0.26, 0.052] [0.594, 0.157, 0.052] [0.661, -0.198, -0.0]</t>
  </si>
  <si>
    <t>[1.0, -0.067, -0.0] [0.762, -0.162, -0.162] [0.762, -0.162, 0.162]</t>
  </si>
  <si>
    <t>[0.0, -0.0, -0.0] [0.0, -0.0, -0.0] [0.0, -0.0, -0.0]</t>
  </si>
  <si>
    <t>[0.0, -0.0, -0.0] [0.0, 0.0, 0.0] [0.0, 0.0, -0.0]</t>
  </si>
  <si>
    <t>[0.0, -0.0, -0.0] [0.0, 0.0, 0.0] [0.0, 0.0, 0.0]</t>
  </si>
  <si>
    <t>[0.0, -0.0, 0.0] [0.0, 0.0, 0.0] [0.0, 0.0, 0.0]</t>
  </si>
  <si>
    <t>[1.0, 0.3, 0.0] [0.716, 0.09, 0.0] [0.716, 0.09, 0.0]</t>
  </si>
  <si>
    <t>[0.0, 0.0, -0.0] [0.0, 0.0, 0.0] [0.0, 0.0, -0.0]</t>
  </si>
  <si>
    <t>[0.0, -0.0, -0.0] [0.0, -0.0, 0.0] [0.0, 0.0, -0.0]</t>
  </si>
  <si>
    <t>[0.0, 0.0, 0.0] [0.0, 0.0, 0.0] [0.0, -0.0, 0.0]</t>
  </si>
  <si>
    <t>[1.0, 0.3, 0.0] [0.805, -0.205, -0.0] [0.805, -0.205, 0.0]</t>
  </si>
  <si>
    <t>[0.0, 0.0, 0.0] [0.0, -0.0, 0.0] [0.0, 0.0, -0.0]</t>
  </si>
  <si>
    <t>[1.0, 0.3, 0.0] [0.5, -0.106, -0.106] [0.5, -0.106, 0.106]</t>
  </si>
  <si>
    <t>[0.0, -0.0, -0.0] [0.0, 0.0, 0.0] [0.0, -0.0, 0.0]</t>
  </si>
  <si>
    <t>[0.0, -0.0, 0.0] [0.0, 0.0, 0.0] [0.0, 0.0, -0.0]</t>
  </si>
  <si>
    <t>[1.0, 0.3, 0.0] [0.053, 0.011, 0.011] [0.946, 0.256, -0.067] [0.0, 0.0, 0.0] [0.0, 0.0, 0.0] [0.452, -0.073, 0.105]</t>
  </si>
  <si>
    <t>[1.0, 0.291, -0.022] [0.442, 0.0, -0.052] [-0.0, -0.0, -0.0] [0.238, -0.051, 0.051] [0.218, -0.046, -0.046] [0.0, -0.0, 0.0]</t>
  </si>
  <si>
    <t>[1.0, 0.253, -0.113] [0.733, 0.155, 0.155] [0.007, 0.002, 0.0] [0.0, 0.0, 0.0] [0.0, -0.0, -0.0] [0.26, -0.065, 0.032]</t>
  </si>
  <si>
    <t>[1.0, -0.212, -0.212] [0.674, 0.14, 0.144] [0.163, 0.045, 0.011] [0.0, 0.0, -0.0] [0.0, 0.0, -0.0] [0.342, -0.072, -0.072]</t>
  </si>
  <si>
    <t>[1.0, 0.193, -0.202] [0.662, 0.02, -0.19] [-0.0, 0.0, 0.0] [0.0, -0.0, -0.0] [0.0, -0.0, -0.0] [0.28, -0.059, -0.059]</t>
  </si>
  <si>
    <t>[1.0, 0.075, -0.269] [0.592, 0.118, -0.093] [0.0, 0.0, 0.0] [0.0, -0.0, 0.0] [0.408, -0.087, -0.087] [0.0, -0.0, 0.0]</t>
  </si>
  <si>
    <t>[1.0, 0.079, -0.247] [0.223, 0.067, 0.0] [0.689, 0.207, 0.0] [0.0, 0.0, 0.0] [0.0, -0.0, -0.0] [0.45, -0.096, -0.096]</t>
  </si>
  <si>
    <t>[1.0, 0.238, -0.15] [0.575, 0.011, -0.138] [0.0, -0.0, 0.0] [0.0, -0.0, -0.0] [0.351, -0.074, -0.074] [0.0, -0.0, 0.0]</t>
  </si>
  <si>
    <t>[1.0, 0.12, -0.25] [0.602, 0.132, -0.014] [-0.0, -0.0, 0.0] [0.0, -0.0, 0.0] [0.398, -0.084, -0.084] [0.0, -0.0, 0.0]</t>
  </si>
  <si>
    <t>[1.0, 0.211, 0.175] [0.268, -0.057, -0.057] [0.576, -0.173, 0.0] [0.0, -0.0, 0.0] [0.0, 0.0, 0.0] [0.363, 0.077, 0.077]</t>
  </si>
  <si>
    <t>[1.0, 0.187, 0.222] [0.713, -0.172, -0.102] [0.0, -0.0, -0.0] [0.0, 0.0, 0.0] [0.0, -0.0, -0.0] [0.18, 0.023, 0.045]</t>
  </si>
  <si>
    <t>[1.0, 0.209, 0.178] [0.558, -0.118, -0.118] [0.19, -0.057, 0.0] [0.0, -0.0, -0.0] [0.0, 0.0, 0.0] [0.251, 0.053, 0.053]</t>
  </si>
  <si>
    <t>[1.0, -0.3, 0.0] [0.112, -0.024, -0.024] [0.836, -0.224, 0.064] [0.0, -0.0, 0.0] [0.0, -0.0, -0.0] [0.494, 0.084, -0.113]</t>
  </si>
  <si>
    <t>[1.0, 0.044, 0.243] [0.322, -0.097, 0.0] [0.0, 0.0, 0.0] [0.557, -0.118, 0.118] [0.0, -0.0, 0.0] [0.024, -0.0, 0.007]</t>
  </si>
  <si>
    <t>[1.0, -0.249, 0.122] [0.761, -0.161, -0.161] [0.001, -0.0, -0.0] [0.0, -0.0, -0.0] [0.0, 0.0, -0.0] [0.238, 0.06, -0.027]</t>
  </si>
  <si>
    <t>[1.0, -0.046, 0.189] [0.167, -0.035, -0.035] [0.767, -0.23, -0.0] [0.0, -0.0, -0.0] [0.0, 0.0, -0.0] [0.43, 0.091, 0.091]</t>
  </si>
  <si>
    <t>[1.0, 0.1, 0.258] [0.578, -0.159, -0.035] [0.0, 0.0, -0.0] [0.207, -0.044, 0.044] [0.0, -0.0, -0.0] [0.113, -0.0, 0.034]</t>
  </si>
  <si>
    <t>[1.0, 0.053, 0.188] [0.63, -0.134, -0.134] [0.13, -0.039, 0.0] [0.0, -0.0, 0.0] [0.0, 0.0, 0.0] [0.241, 0.051, 0.051]</t>
  </si>
  <si>
    <t>[1.0, 0.246, -0.058] [0.0, -0.0, 0.0] [0.967, -0.103, -0.248] [0.0, -0.0, 0.0] [0.0, 0.0, 0.0] [0.547, 0.116, 0.116]</t>
  </si>
  <si>
    <t>[1.0, 0.212, 0.212] [0.576, -0.173, 0.0] [0.0, 0.0, 0.0] [0.189, 0.0, 0.0] [0.0, 0.0, 0.0] [0.121, -0.023, 0.016]</t>
  </si>
  <si>
    <t>[1.0, 0.3, 0.0] [0.568, 0.0, -0.132] [0.114, -0.024, -0.024] [0.047, 0.01, -0.01] [0.0, 0.0, 0.0] [0.271, 0.057, 0.057]</t>
  </si>
  <si>
    <t>[1.0, -0.3, -0.0] [0.062, 0.013, -0.013] [0.969, 0.118, 0.183] [0.0, -0.0, -0.0] [0.0, 0.0, -0.0] [0.465, -0.099, -0.099]</t>
  </si>
  <si>
    <t>[1.0, 0.177, -0.089] [0.67, -0.061, -0.176] [0.0, -0.0, 0.0] [-0.0, -0.0, 0.0] [0.0, -0.0, -0.0] [0.249, -0.053, -0.053]</t>
  </si>
  <si>
    <t>[1.0, -0.008, -0.25] [0.695, 0.057, -0.185] [0.0, -0.0, -0.0] [0.0, -0.0, 0.0] [0.0, -0.0, -0.0] [0.305, -0.065, -0.065]</t>
  </si>
  <si>
    <t>[1.0, -0.212, -0.212] [0.046, 0.0, 0.014] [1.0, 0.038, -0.242] [-0.0, 0.0, 0.0] [0.0, 0.0, 0.0] [0.596, 0.054, 0.0]</t>
  </si>
  <si>
    <t>[1.0, 0.259, 0.019] [0.595, -0.116, -0.13] [0.0, 0.0, -0.0] [0.0, 0.0, 0.0] [0.285, -0.06, -0.06] [0.0, -0.0, -0.0]</t>
  </si>
  <si>
    <t>[1.0, 0.244, 0.136] [0.562, -0.151, -0.043] [0.0, 0.0, -0.0] [0.166, -0.035, 0.035] [0.273, -0.058, -0.058] [0.0, -0.0, -0.0]</t>
  </si>
  <si>
    <t>[1.0, -0.259, -0.098] [0.0, 0.0, -0.0] [0.756, 0.104, -0.179] [0.0, 0.0, 0.0] [0.0, -0.0, 0.0] [0.244, 0.052, 0.052]</t>
  </si>
  <si>
    <t>[1.0, -0.12, 0.25] [0.0, 0.0, -0.0] [0.0, 0.0, 0.0] [0.0, -0.0, 0.0] [0.0, 0.0, -0.0] [1.0, -0.12, 0.25]</t>
  </si>
  <si>
    <t>[1.0, 0.12, -0.25] [1.0, 0.12, -0.25] [0.0, 0.0, 0.0] [0.0, 0.0, 0.0] [0.0, -0.0, -0.0] [0.0, -0.0, -0.0]</t>
  </si>
  <si>
    <t>[1.0, 0.092, -0.191] [0.697, 0.156, -0.127] [-0.0, -0.0, 0.0] [0.0, -0.0, 0.0] [0.0, -0.0, -0.0] [0.303, -0.064, -0.064]</t>
  </si>
  <si>
    <t>[1.0, 0.133, -0.008] [0.617, -0.131, -0.131] [0.117, -0.035, 0.0] [0.0, 0.0, 0.0] [-0.0, -0.0, -0.0] [0.266, 0.056, 0.056]</t>
  </si>
  <si>
    <t>[1.0, 0.23, 0.12] [0.0, 0.0, 0.0] [0.491, -0.104, 0.104] [0.0, -0.0, -0.0] [0.264, -0.056, 0.056] [0.0, 0.0, 0.0] [0.0, 0.0, -0.0] [0.179, -0.0, -0.054]</t>
  </si>
  <si>
    <t>[1.0, -0.269, -0.075] [0.0, 0.0, -0.0] [0.0, 0.0, -0.0] [1.0, 0.123, -0.249] [0.0, -0.0, -0.0] [0.517, 0.11, 0.11] [1.0, -0.044, 0.084] [0.0, -0.0, 0.0]</t>
  </si>
  <si>
    <t>[1.0, 0.0, 0.3] [0.393, 0.0, 0.118] [0.371, -0.08, 0.075] [0.0, -0.0, -0.0] [0.0, -0.0, -0.0] [0.0, -0.0, 0.0] [1.0, 0.0, 0.3] [1.0, -0.083, 0.12]</t>
  </si>
  <si>
    <t>[1.0, 0.069, 0.181] [0.0, 0.0, 0.0] [0.233, -0.049, 0.049] [0.0, -0.0, -0.0] [0.654, -0.139, 0.139] [0.0, -0.0, 0.0] [-0.0, 0.0, -0.0] [0.021, -0.0, -0.006]</t>
  </si>
  <si>
    <t>[1.0, -0.3, -0.0] [0.0, -0.0, -0.0] [0.0, 0.0, -0.0] [0.925, -0.049, 0.246] [0.0, -0.0, 0.0] [0.342, -0.072, -0.072] [0.435, 0.092, -0.092] [0.0, -0.0, -0.0]</t>
  </si>
  <si>
    <t>[1.0, -0.3, -0.0] [0.0, 0.0, -0.0] [0.706, -0.15, 0.15] [0.0, -0.0, -0.0] [0.0, 0.0, -0.0] [0.201, -0.043, -0.043] [0.164, 0.049, 0.0] [0.094, 0.004, -0.027]</t>
  </si>
  <si>
    <t>[1.0, 0.136, 0.156] [0.0, 0.0, 0.0] [0.341, -0.072, 0.072] [0.0, 0.0, 0.0] [0.49, -0.104, 0.104] [0.0, 0.0, -0.0] [0.0, 0.0, 0.0] [0.087, -0.0, -0.026]</t>
  </si>
  <si>
    <t>[1.0, -0.212, -0.212] [-0.0, -0.0, 0.0] [0.0, -0.0, -0.0] [1.0, -0.066, 0.024] [0.0, 0.0, 0.0] [0.222, 0.047, 0.047] [0.807, 0.139, -0.185] [0.0, 0.0, -0.0]</t>
  </si>
  <si>
    <t>[1.0, -0.28, 0.049] [0.0, -0.0, 0.0] [0.756, -0.16, 0.16] [0.0, -0.0, -0.0] [-0.0, 0.0, -0.0] [0.0, -0.0, 0.0] [0.457, 0.097, 0.097] [0.366, -0.04, -0.093]</t>
  </si>
  <si>
    <t>[1.0, 0.153, -0.018] [0.39, 0.0, 0.117] [0.256, -0.054, 0.054] [0.0, 0.0, 0.0] [0.0, -0.0, 0.0] [0.238, -0.05, -0.05] [0.0, 0.0, 0.0] [0.0, 0.0, 0.0]</t>
  </si>
  <si>
    <t>[1.0, -0.288, -0.029] [0.659, -0.0, -0.198] [0.0, 0.0, 0.0] [0.588, 0.125, -0.125] [0.0, -0.0, 0.0] [0.515, -0.034, 0.14] [0.0, 0.0, -0.0] [0.0, 0.0, -0.0]</t>
  </si>
  <si>
    <t>[1.0, 0.118, -0.251] [1.0, -0.137, -0.223] [0.146, 0.044, -0.0] [0.0, 0.0, 0.0] [0.0, 0.0, -0.0] [0.304, -0.091, -0.0] [0.0, -0.0, 0.0] [-0.0, -0.0, -0.0]</t>
  </si>
  <si>
    <t>[1.0, -0.276, -0.058] [0.663, -0.001, 0.199] [0.065, -0.014, 0.014] [0.0, -0.0, -0.0] [0.0, -0.0, 0.0] [0.237, -0.05, -0.05] [0.0, -0.0, 0.0] [-0.0, -0.0, -0.0]</t>
  </si>
  <si>
    <t>[1.0, -0.212, -0.212] [0.36, -0.097, 0.027] [0.089, -0.019, -0.019] [0.364, 0.077, 0.077] [0.0, -0.0, 0.0] [0.459, -0.097, -0.097] [0.0, 0.0, 0.0] [-0.0, -0.0, -0.0]</t>
  </si>
  <si>
    <t>[1.0, -0.212, -0.212] [0.5, -0.106, 0.106] [0.157, -0.036, 0.027] [0.071, 0.015, 0.015] [0.0, -0.0, 0.0] [0.343, -0.073, -0.073] [-0.0, 0.0, 0.0] [0.0, -0.0, -0.0]</t>
  </si>
  <si>
    <t>[1.0, -0.117, -0.043] [0.564, 0.0, 0.169] [0.134, -0.029, 0.029] [0.0, 0.0, -0.0] [-0.0, -0.0, -0.0] [0.237, -0.05, -0.05] [0.0, 0.0, 0.0] [0.0, 0.0, -0.0]</t>
  </si>
  <si>
    <t>[1.0, -0.248, -0.125] [0.402, -0.061, -0.095] [0.0, -0.0, 0.0] [0.642, 0.193, -0.0] [-0.0, 0.0, -0.0] [0.529, -0.159, -0.0] [-0.0, -0.0, 0.0] [0.0, -0.0, -0.0]</t>
  </si>
  <si>
    <t>[1.0, -0.212, -0.212] [0.661, -0.14, 0.14] [0.0, 0.0, 0.0] [0.094, 0.02, 0.02] [0.024, -0.005, 0.005] [0.316, -0.093, -0.004] [-0.0, 0.0, -0.0] [0.0, -0.0, -0.0]</t>
  </si>
  <si>
    <t>[1.0, 0.23, 0.17] [0.125, 0.027, 0.027] [0.229, -0.049, 0.049] [0.0, -0.0, -0.0] [0.478, -0.101, 0.101] [0.0, 0.0, -0.0] [0.0, 0.0, -0.0] [0.057, -0.0, -0.017]</t>
  </si>
  <si>
    <t>[1.0, -0.212, -0.212] [0.431, 0.0, -0.129] [0.0, 0.0, 0.0] [0.84, 0.178, -0.178] [0.0, -0.0, 0.0] [0.231, 0.049, 0.049] [0.569, -0.018, -0.163] [0.0, -0.0, -0.0]</t>
  </si>
  <si>
    <t>[1.0, 0.3, 0.0] [1.0, -0.222, -0.188] [0.203, 0.055, -0.015] [0.0, -0.0, -0.0] [0.0, 0.0, 0.0] [0.0, -0.0, 0.0] [0.0, -0.0, 0.0] [0.905, -0.219, 0.127]</t>
  </si>
  <si>
    <t>[1.0, -0.03, 0.009] [0.275, 0.0, 0.083] [0.388, -0.082, 0.082] [0.0, 0.0, 0.0] [0.0, -0.0, 0.0] [0.262, -0.056, -0.056] [0.0, -0.0, 0.0] [0.0, -0.0, 0.0]</t>
  </si>
  <si>
    <t>[1.0, -0.3, 0.0] [0.0, 0.0, -0.0] [-0.0, -0.0, -0.0] [0.874, 0.171, 0.143] [0.0, 0.0, 0.0] [0.565, -0.12, -0.12] [0.038, 0.008, -0.008] [0.0, 0.0, -0.0]</t>
  </si>
  <si>
    <t>[1.0, -0.212, -0.212] [0.266, -0.056, 0.056] [0.394, -0.116, -0.006] [0.012, 0.003, 0.003] [0.0, 0.0, -0.0] [0.366, -0.078, -0.078] [0.0, 0.0, -0.0] [-0.0, -0.0, -0.0]</t>
  </si>
  <si>
    <t>[1.0, 0.223, 0.044] [0.047, -0.0, 0.014] [0.563, -0.119, 0.119] [0.0, 0.0, -0.0] [0.0, -0.0, 0.0] [0.269, -0.057, -0.057] [0.0, -0.0, -0.0] [-0.0, -0.0, -0.0]</t>
  </si>
  <si>
    <t>[1.0, -0.3, 0.0] [0.0, 0.0, 0.0] [0.0, -0.0, -0.0] [1.0, 0.286, 0.0] [0.0, -0.0, -0.0] [0.509, -0.006, 0.119] [0.257, 0.054, -0.054] [0.0, 0.0, 0.0]</t>
  </si>
  <si>
    <t>[1.0, -0.262, -0.091] [0.0, 0.0, 0.0] [0.0, -0.0, -0.0] [0.73, 0.169, -0.122] [-0.0, -0.0, -0.0] [0.186, 0.0, 0.056] [0.141, -0.0, -0.042] [0.0, -0.0, -0.0]</t>
  </si>
  <si>
    <t>[1.0, 0.249, 0.124] [0.013, 0.003, 0.003] [0.363, -0.077, 0.077] [0.0, -0.0, 0.0] [0.441, -0.094, 0.094] [0.185, -0.039, -0.039] [0.0, -0.0, 0.0] [-0.0, -0.0, 0.0]</t>
  </si>
  <si>
    <t>[1.0, -0.12, 0.25] [0.0, 0.0, -0.0] [0.0, -0.0, -0.0] [0.0, -0.0, 0.0] [0.0, 0.0, -0.0] [1.0, -0.12, 0.25] [0.0, 0.0, 0.0] [0.0, -0.0, 0.0]</t>
  </si>
  <si>
    <t>[1.0, 0.121, -0.25] [0.002, -0.0, 0.0] [0.997, -0.242, -0.138] [0.002, 0.0, 0.0] [0.0, -0.0, -0.0] [0.0, -0.0, 0.0] [0.0, -0.0, -0.0] [0.0, 0.0, 0.0]</t>
  </si>
  <si>
    <t>[1.0, -0.159, -0.234] [0.0, 0.0, -0.0] [0.766, -0.001, 0.23] [0.0, -0.0, 0.0] [0.0, -0.0, 0.0] [0.0, -0.0, -0.0] [0.0, -0.0, 0.0] [0.542, -0.151, -0.028]</t>
  </si>
  <si>
    <t>[1.0, -0.24, -0.144] [0.536, -0.137, 0.056] [0.239, -0.051, -0.051] [0.0, -0.0, -0.0] [0.0, -0.0, 0.0] [0.342, -0.073, -0.073] [-0.0, -0.0, 0.0] [0.0, -0.0, -0.0]</t>
  </si>
  <si>
    <t>[1.0, 0.257, 0.103] [0.428, 0.008, -0.004] [0.334, 0.0, -0.1]</t>
  </si>
  <si>
    <t>[1.0, -0.105, 0.099] [0.466, 0.138, 0.005] [0.31, 0.0, -0.093]</t>
  </si>
  <si>
    <t>[1.0, 0.123, 0.103] [0.431, 0.128, 0.003] [0.331, -0.0, -0.099]</t>
  </si>
  <si>
    <t>[1.0, 0.215, -0.083] [0.438, 0.11, 0.052] [0.451, 0.0, 0.135]</t>
  </si>
  <si>
    <t>[1.0, 0.035, -0.077] [0.464, 0.118, 0.051] [0.431, 0.0, 0.129]</t>
  </si>
  <si>
    <t>[1.0, 0.122, -0.08] [0.451, 0.114, 0.052] [0.44, 0.0, 0.132]</t>
  </si>
  <si>
    <t>[1.0, 0.296, -0.011] [0.421, -0.121, 0.014] [0.143, 0.018, 0.036]</t>
  </si>
  <si>
    <t>[1.0, -0.28, -0.006] [0.471, 0.13, 0.027] [0.112, -0.0, 0.034]</t>
  </si>
  <si>
    <t>[1.0, 0.115, -0.009] [0.407, 0.112, 0.024] [0.115, 0.0, 0.035]</t>
  </si>
  <si>
    <t>[0.985, 0.194, 0.215] [0.585, -0.169, -0.015] [1.0, 0.188, -0.222]</t>
  </si>
  <si>
    <t>[0.926, -0.185, 0.201] [0.505, 0.148, -0.009] [1.0, -0.218, -0.198]</t>
  </si>
  <si>
    <t>[0.816, 0.0, 0.245] [0.484, 0.109, -0.013] [1.0, 0.097, -0.26]</t>
  </si>
  <si>
    <t>[1.0, 0.246, -0.13] [0.469, 0.074, 0.068] [0.668, 0.0, 0.201]</t>
  </si>
  <si>
    <t>[1.0, -0.014, -0.12] [0.5, 0.122, 0.068] [0.627, 0.0, 0.188]</t>
  </si>
  <si>
    <t>[1.0, 0.128, -0.126] [0.48, 0.115, 0.069] [0.653, 0.0, 0.196]</t>
  </si>
  <si>
    <t>[0.942, 0.254, -0.07] [0.566, -0.145, 0.059] [1.0, 0.246, 0.131]</t>
  </si>
  <si>
    <t>[0.896, -0.239, -0.072] [0.504, 0.127, 0.059] [1.0, -0.241, 0.142]</t>
  </si>
  <si>
    <t>[0.238, 0.0, -0.071] [0.244, 0.046, 0.054] [1.0, 0.054, 0.123]</t>
  </si>
  <si>
    <t>[1.0, 0.235, 0.156] [0.485, -0.138, -0.018] [0.541, 0.004, -0.16]</t>
  </si>
  <si>
    <t>[1.0, -0.228, 0.153] [0.512, 0.153, -0.001] [0.513, -0.0, -0.154]</t>
  </si>
  <si>
    <t>[1.0, 0.128, 0.165] [0.461, 0.136, -0.006] [0.567, 0.0, -0.17]</t>
  </si>
  <si>
    <t>[1.0, 0.24, -0.102] [0.445, 0.109, 0.059] [0.537, 0.0, 0.161]</t>
  </si>
  <si>
    <t>[1.0, 0.017, -0.093] [0.478, 0.119, 0.058] [0.505, 0.0, 0.152]</t>
  </si>
  <si>
    <t>[1.0, 0.124, -0.097] [0.462, 0.114, 0.058] [0.521, 0.0, 0.156]</t>
  </si>
  <si>
    <t>[1.0, 0.285, -0.036] [0.492, -0.134, 0.033] [0.5, 0.119, 0.076]</t>
  </si>
  <si>
    <t>[1.0, -0.286, -0.034] [0.505, 0.135, 0.041] [0.489, -0.113, 0.081]</t>
  </si>
  <si>
    <t>[1.0, -0.082, -0.029] [0.538, -0.0, -0.161] [0.5, 0.068, -0.122]</t>
  </si>
  <si>
    <t>[1.0, 0.08, -0.039] [0.47, 0.068, 0.113] [0.507, 0.0, 0.152]</t>
  </si>
  <si>
    <t>[1.0, -0.212, -0.082] [0.116, 0.0, 0.035] [0.877, 0.219, 0.107]</t>
  </si>
  <si>
    <t>[1.0, 0.226, 0.004] [0.815, 0.221, 0.056] [0.177, -0.0, 0.053]</t>
  </si>
  <si>
    <t>[1.0, 0.133, 0.106] [0.462, 0.127, -0.028] [0.519, 0.0, 0.156]</t>
  </si>
  <si>
    <t>[1.0, -0.084, -0.265] [0.519, 0.0, 0.156] [0.491, 0.089, -0.041]</t>
  </si>
  <si>
    <t>[1.0, -0.104, -0.059] [0.796, 0.0, 0.239] [0.429, 0.105, -0.058]</t>
  </si>
  <si>
    <t>[1.0, -0.03, -0.203] [0.636, 0.0, 0.191] [0.505, 0.031, -0.138]</t>
  </si>
  <si>
    <t>[1.0, -0.088, -0.127] [0.747, 0.0, 0.224] [0.446, 0.089, -0.097]</t>
  </si>
  <si>
    <t>[1.0, 0.181, -0.058] [0.672, -0.18, -0.051] [0.706, 0.0, 0.212]</t>
  </si>
  <si>
    <t>[1.0, 0.151, -0.167] [0.694, -0.151, -0.139] [0.63, 0.0, 0.189]</t>
  </si>
  <si>
    <t>[1.0, 0.167, -0.109] [0.682, -0.166, -0.092] [0.671, 0.0, 0.201]</t>
  </si>
  <si>
    <t>[1.0, 0.079, -0.106] [0.602, -0.078, 0.148] [0.531, 0.0, 0.159]</t>
  </si>
  <si>
    <t>[1.0, -0.0, -0.3] [0.65, 0.0, 0.009] [0.375, 0.001, 0.075]</t>
  </si>
  <si>
    <t>[1.0, 0.095, -0.261] [0.541, -0.094, 0.106] [0.516, 0.0, 0.155]</t>
  </si>
  <si>
    <t>[1.0, 0.071, 0.233] [0.744, -0.07, 0.194] [0.879, 0.0, -0.264]</t>
  </si>
  <si>
    <t>[1.0, 0.15, 0.082] [0.688, -0.148, 0.072] [1.0, -0.0, -0.3]</t>
  </si>
  <si>
    <t>[1.0, 0.136, 0.162] [0.697, -0.135, 0.138] [1.0, 0.0, -0.3]</t>
  </si>
  <si>
    <t>[1.0, 0.086, 0.264] [1.0, -0.064, -0.249] [0.629, -0.02, 0.18]</t>
  </si>
  <si>
    <t>[1.0, 0.012, 0.074] [1.0, 0.0, -0.3] [0.505, -0.011, 0.073]</t>
  </si>
  <si>
    <t>[1.0, 0.041, 0.17] [1.0, 0.0, -0.3] [0.529, -0.04, 0.13]</t>
  </si>
  <si>
    <t>[1.0, 0.0, 0.3] [0.953, 0.0, -0.009] [0.653, 0.001, -0.075]</t>
  </si>
  <si>
    <t>[1.0, 0.094, 0.181] [0.975, -0.092, -0.254] [0.909, 0.0, -0.273]</t>
  </si>
  <si>
    <t>[1.0, 0.0, 0.3] [1.0, 0.024, -0.122] [0.694, -0.023, -0.178]</t>
  </si>
  <si>
    <t>[1.0, -0.048, 0.069] [0.773, 0.0, 0.232] [0.581, 0.05, -0.154]</t>
  </si>
  <si>
    <t>[1.0, 0.094, -0.065] [0.613, -0.093, 0.145] [0.817, -0.0, -0.245]</t>
  </si>
  <si>
    <t>[1.0, 0.018, 0.006] [0.673, -0.017, 0.195] [0.669, 0.0, -0.201]</t>
  </si>
  <si>
    <t>[1.0, 0.18, 0.059] [0.778, -0.179, -0.131] [0.735, 0.0, 0.221]</t>
  </si>
  <si>
    <t>[1.0, 0.063, -0.07] [0.863, -0.062, -0.233] [0.515, 0.0, 0.155]</t>
  </si>
  <si>
    <t>[1.0, 0.136, -0.006] [0.814, -0.134, -0.188] [0.647, 0.0, 0.194]</t>
  </si>
  <si>
    <t>[1.0, 0.0, 0.3] [0.801, 0.0, 0.24] [0.514, 0.001, 0.154]</t>
  </si>
  <si>
    <t>[1.0, 0.0, -0.3] [0.801, 0.0, -0.24] [0.514, 0.001, -0.154]</t>
  </si>
  <si>
    <t>[1.0, 0.078, -0.006] [0.744, -0.076, -0.192] [0.658, 0.0, 0.197]</t>
  </si>
  <si>
    <t>[1.0, 0.078, 0.006] [0.744, -0.076, 0.192] [0.658, -0.0, -0.197]</t>
  </si>
  <si>
    <t>[1.0, 0.03, -0.288] [0.779, -0.029, 0.117] [0.569, 0.0, 0.171]</t>
  </si>
  <si>
    <t>[1.0, 0.03, 0.288] [0.779, -0.029, -0.117] [0.569, -0.0, -0.171]</t>
  </si>
  <si>
    <t>[1.0, -0.3, 0.0] [0.801, -0.24, 0.0] [0.514, -0.154, -0.0]</t>
  </si>
  <si>
    <t>[1.0, 0.3, 0.0] [0.801, 0.24, -0.0] [0.514, 0.154, 0.0]</t>
  </si>
  <si>
    <t>[1.0, 0.257, 0.103] [0.428, 0.008, -0.004] [0.0, -0.0, 0.0] [0.334, 0.0, -0.1]</t>
  </si>
  <si>
    <t>[1.0, -0.105, 0.099] [0.466, 0.138, 0.005] [0.0, 0.0, 0.0] [0.31, 0.0, -0.093]</t>
  </si>
  <si>
    <t>[1.0, 0.123, 0.103] [0.431, 0.128, 0.003] [0.0, -0.0, -0.0] [0.331, -0.0, -0.099]</t>
  </si>
  <si>
    <t>[1.0, 0.129, -0.093] [0.275, 0.0, 0.082] [0.367, 0.0, 0.11] [0.222, 0.0, 0.067]</t>
  </si>
  <si>
    <t>[1.0, -0.112, -0.087] [0.286, 0.0, 0.086] [0.416, 0.0, 0.125] [0.166, 0.0, 0.05]</t>
  </si>
  <si>
    <t>[1.0, 0.007, -0.09] [0.281, 0.0, 0.084] [0.392, 0.0, 0.118] [0.194, 0.0, 0.058]</t>
  </si>
  <si>
    <t>[1.0, 0.295, -0.012] [0.28, -0.076, 0.02] [0.279, 0.068, 0.039] [0.0, 0.0, 0.0]</t>
  </si>
  <si>
    <t>[1.0, -0.298, -0.005] [0.376, 0.099, 0.033] [0.184, -0.039, 0.038] [0.0, -0.0, -0.0]</t>
  </si>
  <si>
    <t>[1.0, 0.089, -0.006] [0.339, 0.088, 0.034] [0.135, 0.0, 0.04] [0.0, 0.0, -0.0]</t>
  </si>
  <si>
    <t>[1.0, 0.2, 0.217] [0.579, -0.166, -0.02] [0.029, 0.006, -0.006] [1.0, 0.187, -0.223]</t>
  </si>
  <si>
    <t>[1.0, -0.207, 0.214] [0.48, 0.133, -0.025] [0.138, -0.035, -0.015] [1.0, -0.212, -0.212]</t>
  </si>
  <si>
    <t>[1.0, 0.0, 0.3] [0.376, 0.019, -0.095] [0.448, 0.0, -0.087] [1.0, 0.0, -0.3]</t>
  </si>
  <si>
    <t>[1.0, 0.209, -0.151] [0.331, -0.0, 0.099] [0.309, -0.0, 0.093] [0.534, -0.0, 0.16]</t>
  </si>
  <si>
    <t>[1.0, -0.177, -0.14] [0.347, 0.0, 0.104] [0.389, 0.0, 0.117] [0.431, 0.0, 0.129]</t>
  </si>
  <si>
    <t>[1.0, 0.012, -0.145] [0.34, 0.0, 0.102] [0.35, 0.0, 0.105] [0.481, 0.0, 0.144]</t>
  </si>
  <si>
    <t>[1.0, 0.267, -0.08] [0.123, -0.03, 0.016] [1.0, 0.3, 0.0] [0.608, 0.144, 0.092]</t>
  </si>
  <si>
    <t>[1.0, -0.264, -0.088] [0.062, 0.017, 0.005] [1.0, -0.3, -0.0] [0.683, -0.163, 0.101]</t>
  </si>
  <si>
    <t>[0.558, -0.123, -0.107] [0.0, -0.0, -0.0] [1.0, -0.107, -0.056] [1.0, 0.237, 0.152]</t>
  </si>
  <si>
    <t>[1.0, 0.235, 0.156] [0.485, -0.138, -0.018] [0.0, 0.0, 0.0] [0.541, 0.004, -0.16]</t>
  </si>
  <si>
    <t>[1.0, -0.228, 0.153] [0.512, 0.153, -0.001] [0.0, 0.0, -0.0] [0.513, 0.0, -0.154]</t>
  </si>
  <si>
    <t>[1.0, 0.128, 0.165] [0.461, 0.136, -0.006] [0.0, -0.0, 0.0] [0.567, -0.0, -0.17]</t>
  </si>
  <si>
    <t>[1.0, 0.159, -0.115] [0.296, 0.0, 0.089] [0.345, -0.0, 0.103] [0.341, 0.0, 0.102]</t>
  </si>
  <si>
    <t>[1.0, -0.137, -0.107] [0.31, 0.0, 0.093] [0.405, 0.0, 0.122] [0.268, 0.0, 0.081]</t>
  </si>
  <si>
    <t>[1.0, 0.009, -0.111] [0.303, 0.0, 0.091] [0.376, 0.0, 0.113] [0.304, 0.0, 0.091]</t>
  </si>
  <si>
    <t>[1.0, 0.284, -0.038] [0.03, -0.006, 0.006] [0.937, 0.265, 0.038] [0.032, 0.007, 0.007]</t>
  </si>
  <si>
    <t>[1.0, -0.285, -0.037] [0.131, 0.039, 0.0] [0.74, -0.217, 0.011] [0.128, -0.027, 0.027]</t>
  </si>
  <si>
    <t>[1.0, -0.082, -0.029] [0.538, -0.0, -0.161] [0.0, 0.0, -0.0] [0.5, 0.068, -0.122]</t>
  </si>
  <si>
    <t>[1.0, 0.012, -0.037] [0.422, 0.0, 0.127] [0.13, -0.0, 0.039] [0.424, 0.0, 0.127]</t>
  </si>
  <si>
    <t>[1.0, -0.191, -0.086] [0.0, 0.0, 0.0] [0.163, 0.0, -0.049] [0.831, 0.197, 0.126]</t>
  </si>
  <si>
    <t>[1.0, 0.204, 0.012] [0.774, 0.2, 0.077] [0.22, 0.0, 0.066] [0.0, -0.0, -0.0]</t>
  </si>
  <si>
    <t>[1.0, 0.0, 0.219] [0.0, 0.0, 0.0] [0.98, 0.0, 0.294] [0.0, -0.0, 0.0]</t>
  </si>
  <si>
    <t>[1.0, 0.0, -0.3] [0.088, -0.001, -0.005] [0.847, 0.0, -0.254] [0.084, 0.0, 0.025]</t>
  </si>
  <si>
    <t>[1.0, 0.0, -0.3] [0.295, 0.0, 0.088] [0.494, -0.0, 0.148] [1.0, 0.0, 0.3] [0.93, -0.0, -0.279] [0.202, 0.009, -0.057]</t>
  </si>
  <si>
    <t>[1.0, 0.0, 0.3] [0.128, 0.0, -0.038] [0.657, -0.0, -0.197] [1.0, -0.046, -0.281] [1.0, -0.009, 0.296] [0.111, 0.0, 0.033]</t>
  </si>
  <si>
    <t>[1.0, -0.024, 0.096] [0.553, 0.0, 0.166] [0.357, -0.076, -0.076] [1.0, -0.3, 0.0] [1.0, -0.3, -0.0] [0.113, -0.034, 0.0]</t>
  </si>
  <si>
    <t>[1.0, -0.215, -0.206] [0.0, 0.0, 0.0] [0.735, -0.202, 0.046] [1.0, 0.092, 0.262] [0.0, -0.0, -0.0] [0.591, 0.125, -0.125]</t>
  </si>
  <si>
    <t>[1.0, -0.212, 0.212] [0.0, -0.0, 0.0] [0.858, -0.206, -0.123] [1.0, 0.095, -0.261] [0.0, -0.0, 0.0] [0.466, 0.129, 0.027]</t>
  </si>
  <si>
    <t>[1.0, -0.228, 0.173] [0.0, -0.0, 0.0] [0.765, -0.229, 0.0] [1.0, 0.119, 0.182] [0.0, -0.0, 0.0] [0.47, 0.141, -0.0]</t>
  </si>
  <si>
    <t>[1.0, -0.082, -0.266] [0.0, 0.0, 0.0] [0.633, -0.095, 0.15] [1.0, 0.0, 0.3] [0.199, 0.0, -0.06] [0.422, -0.0, -0.127]</t>
  </si>
  <si>
    <t>[1.0, -0.091, 0.262] [0.0, -0.0, -0.0] [0.748, -0.12, -0.175] [1.0, 0.0, -0.3] [0.218, 0.0, 0.065] [0.311, 0.0, 0.093]</t>
  </si>
  <si>
    <t>[1.0, -0.233, -0.001] [0.041, 0.0, -0.012] [0.411, 0.0, -0.123] [1.0, -0.244, 0.135] [0.0, -0.0, 0.0] [0.0, 0.0, 0.0]</t>
  </si>
  <si>
    <t>[0.551, 0.0, -0.165] [0.345, 0.0, 0.103] [1.0, 0.0, 0.3] [0.372, -0.0, 0.112] [0.758, 0.024, -0.218] [1.0, -0.0, -0.3]</t>
  </si>
  <si>
    <t>[0.688, 0.0, 0.206] [0.164, 0.0, -0.049] [1.0, 0.0, -0.3] [0.4, 0.085, -0.085] [0.956, 0.152, 0.224] [1.0, 0.0, 0.3]</t>
  </si>
  <si>
    <t>[0.373, 0.0, 0.112] [0.63, -0.04, 0.173] [1.0, -0.008, -0.06] [0.0, 0.0, -0.0] [1.0, 0.3, 0.0] [1.0, -0.3, -0.0]</t>
  </si>
  <si>
    <t>[0.725, -0.169, -0.118] [0.0, 0.0, -0.0] [1.0, -0.212, 0.212] [0.689, 0.172, 0.085] [0.0, -0.0, -0.0] [1.0, 0.155, -0.236]</t>
  </si>
  <si>
    <t>[0.831, -0.198, 0.125] [0.0, -0.0, -0.0] [1.0, -0.212, -0.212] [0.591, 0.154, -0.057] [0.0, -0.0, 0.0] [1.0, 0.187, 0.223]</t>
  </si>
  <si>
    <t>[0.736, -0.221, -0.0] [0.0, 0.0, -0.0] [1.0, -0.196, 0.161] [0.586, 0.176, 0.0] [0.0, -0.0, -0.0] [1.0, 0.238, 0.151]</t>
  </si>
  <si>
    <t>[0.659, -0.002, -0.197] [0.0, 0.0, 0.0] [1.0, -0.135, 0.244] [0.51, 0.108, 0.108] [0.157, 0.0, -0.047] [1.0, 0.0, -0.3]</t>
  </si>
  <si>
    <t>[0.763, -0.028, 0.217] [0.0, -0.0, 0.0] [1.0, -0.167, -0.231] [0.408, 0.087, -0.087] [0.128, -0.0, 0.038] [1.0, 0.0, 0.3]</t>
  </si>
  <si>
    <t>[0.415, -0.088, 0.088] [0.0, 0.0, -0.0] [1.0, -0.029, 0.288] [0.0, 0.0, 0.0] [0.027, 0.008, -0.0] [1.0, 0.087, 0.197]</t>
  </si>
  <si>
    <t>[1.0, -0.0, -0.3] [0.412, -0.0, 0.124] [0.962, 0.0, 0.288] [1.0, -0.069, 0.272] [1.0, -0.0, -0.3] [0.914, -0.046, -0.255]</t>
  </si>
  <si>
    <t>[1.0, 0.0, 0.3] [0.205, -0.0, -0.062] [0.964, -0.0, -0.289] [1.0, -0.151, -0.237] [1.0, -0.035, 0.286] [1.0, -0.048, 0.28]</t>
  </si>
  <si>
    <t>[1.0, -0.026, 0.289] [0.796, 0.0, 0.239] [0.946, -0.102, -0.242] [1.0, -0.3, 0.0] [1.0, -0.033, -0.286] [1.0, -0.3, -0.0]</t>
  </si>
  <si>
    <t>[1.0, -0.229, -0.172] [0.0, -0.0, -0.0] [1.0, -0.241, 0.143] [1.0, 0.152, 0.237] [0.0, -0.0, -0.0] [0.943, 0.168, -0.213]</t>
  </si>
  <si>
    <t>[0.989, -0.242, 0.133] [0.0, -0.0, -0.0] [1.0, -0.228, -0.174] [1.0, 0.14, -0.242] [0.0, -0.0, 0.0] [0.936, 0.199, 0.199]</t>
  </si>
  <si>
    <t>[0.99, -0.279, 0.043] [0.0, -0.0, -0.0] [1.0, -0.3, -0.0] [1.0, 0.258, 0.057] [0.0, -0.0, 0.0] [0.907, 0.272, -0.0]</t>
  </si>
  <si>
    <t>[1.0, -0.086, -0.264] [0.0, 0.0, -0.0] [0.995, -0.11, 0.253] [1.0, 0.0, 0.3] [0.171, -0.0, -0.051] [0.965, 0.0, -0.289]</t>
  </si>
  <si>
    <t>[1.0, -0.087, 0.264] [0.0, -0.0, -0.0] [0.999, -0.139, -0.242] [1.0, 0.0, -0.3] [0.176, 0.0, 0.053] [0.962, 0.0, 0.289]</t>
  </si>
  <si>
    <t>[0.95, -0.285, 0.0] [0.0, -0.0, -0.0] [1.0, -0.3, -0.0] [1.0, 0.198, -0.218] [0.971, 0.0, -0.291] [0.811, 0.218, 0.061]</t>
  </si>
  <si>
    <t>[1.0, -0.174, -0.228] [0.957, -0.0, -0.287] [0.905, -0.242, 0.072] [1.0, 0.3, 0.0] [0.0, -0.0, 0.0] [0.93, 0.279, 0.0]</t>
  </si>
  <si>
    <t>[1.0, -0.212, 0.212] [0.053, 0.016, -0.0] [0.0, 0.0, -0.0] [0.033, 0.0, -0.01] [0.161, 0.044, -0.01] [1.0, 0.199, -0.218]</t>
  </si>
  <si>
    <t>[0.0, 0.0, 0.0] [0.08, -0.017, -0.017] [1.0, -0.159, -0.234] [1.0, 0.059, 0.253] [0.297, -0.089, -0.0] [0.0, 0.0, 0.0]</t>
  </si>
  <si>
    <t>[1.0, 0.08, -0.015] [0.0, -0.0, 0.0] [0.955, -0.287, -0.0] [1.0, -0.3, -0.0] [0.175, 0.052, 0.0] [0.969, 0.291, 0.0]</t>
  </si>
  <si>
    <t>[0.961, -0.288, -0.0] [0.0, -0.0, 0.0] [1.0, 0.081, -0.01] [1.0, 0.3, 0.0] [0.173, -0.052, 0.0] [0.964, -0.289, 0.0]</t>
  </si>
  <si>
    <t>[0.0, 0.0, 0.0] [1.0, -0.0, -0.3] [0.303, -0.0, 0.091] [0.493, -0.009, 0.144] [1.0, 0.0, 0.3] [0.921, -0.0, -0.276] [0.204, -0.0, -0.061]</t>
  </si>
  <si>
    <t>[0.0, 0.0, 0.0] [1.0, 0.0, 0.3] [0.128, 0.0, -0.038] [0.657, -0.0, -0.197] [1.0, -0.046, -0.281] [1.0, -0.009, 0.296] [0.111, -0.0, 0.033]</t>
  </si>
  <si>
    <t>[0.285, 0.085, -0.0] [1.0, 0.017, 0.293] [0.567, 0.12, 0.12] [0.0, -0.0, -0.0] [1.0, -0.3, -0.0] [1.0, -0.232, -0.163] [0.142, -0.042, 0.0]</t>
  </si>
  <si>
    <t>[0.0, 0.0, -0.0] [1.0, -0.215, -0.206] [0.0, 0.0, 0.0] [0.735, -0.202, 0.046] [1.0, 0.092, 0.262] [0.0, 0.0, -0.0] [0.591, 0.125, -0.125]</t>
  </si>
  <si>
    <t>[0.0, 0.0, 0.0] [1.0, -0.212, 0.212] [0.0, -0.0, 0.0] [0.858, -0.206, -0.123] [1.0, 0.095, -0.261] [0.0, 0.0, -0.0] [0.466, 0.129, 0.027]</t>
  </si>
  <si>
    <t>[0.0, 0.0, -0.0] [1.0, -0.228, 0.173] [0.0, -0.0, 0.0] [0.765, -0.229, -0.0] [1.0, 0.119, 0.182] [0.0, 0.0, 0.0] [0.47, 0.141, 0.0]</t>
  </si>
  <si>
    <t>[0.0, -0.0, 0.0] [1.0, -0.082, -0.266] [0.0, -0.0, 0.0] [0.633, -0.095, 0.15] [1.0, 0.0, 0.3] [0.199, 0.0, -0.06] [0.422, -0.0, -0.127]</t>
  </si>
  <si>
    <t>[0.0, 0.0, -0.0] [1.0, -0.091, 0.262] [0.0, -0.0, -0.0] [0.748, -0.12, -0.175] [1.0, 0.0, -0.3] [0.218, 0.0, 0.065] [0.311, -0.0, 0.093]</t>
  </si>
  <si>
    <t>[0.222, 0.0, 0.066] [1.0, -0.259, 0.006] [0.037, 0.008, -0.008] [0.0, 0.0, -0.0] [1.0, -0.267, 0.08] [0.0, 0.0, -0.0] [0.0, 0.0, 0.0]</t>
  </si>
  <si>
    <t>[0.295, 0.0, -0.088] [1.0, 0.0, -0.3] [0.247, 0.0, 0.074] [1.0, 0.0, 0.3] [0.088, 0.0, 0.026] [0.797, 0.024, -0.229] [1.0, -0.0, -0.3]</t>
  </si>
  <si>
    <t>[0.198, 0.0, 0.059] [1.0, 0.0, 0.3] [0.086, 0.0, -0.026] [1.0, -0.0, -0.3] [0.118, 0.025, -0.025] [0.908, 0.091, 0.235] [1.0, 0.0, 0.3]</t>
  </si>
  <si>
    <t>[0.0, -0.0, 0.0] [0.373, -0.0, 0.112] [0.63, -0.04, 0.173] [1.0, -0.008, -0.06] [0.0, -0.0, 0.0] [1.0, 0.3, -0.0] [1.0, -0.3, -0.0]</t>
  </si>
  <si>
    <t>[0.168, 0.036, -0.036] [1.0, -0.223, -0.186] [0.0, -0.0, 0.0] [1.0, -0.18, 0.225] [0.568, 0.171, -0.0] [0.0, -0.0, -0.0] [1.0, 0.205, -0.215]</t>
  </si>
  <si>
    <t>[0.097, 0.015, 0.023] [1.0, -0.23, 0.17] [0.0, -0.0, 0.0] [1.0, -0.212, -0.212] [0.512, 0.153, -0.0] [0.0, 0.0, 0.0] [1.0, 0.203, 0.216]</t>
  </si>
  <si>
    <t>[0.0, 0.0, 0.0] [0.736, -0.221, -0.0] [0.0, -0.0, 0.0] [1.0, -0.196, 0.161] [0.586, 0.176, -0.0] [0.0, 0.0, -0.0] [1.0, 0.238, 0.151]</t>
  </si>
  <si>
    <t>[0.218, 0.046, -0.046] [1.0, -0.095, -0.261] [0.0, 0.0, 0.0] [1.0, -0.079, 0.267] [0.276, 0.006, 0.08] [0.0, -0.0, -0.0] [1.0, 0.0, -0.3]</t>
  </si>
  <si>
    <t>[0.149, 0.0, 0.045] [1.0, -0.09, 0.263] [0.0, -0.0, -0.0] [1.0, -0.181, -0.225] [0.281, 0.06, -0.06] [0.091, 0.019, 0.019] [1.0, 0.0, 0.3]</t>
  </si>
  <si>
    <t>[0.0, 0.0, -0.0] [0.415, -0.088, 0.088] [0.0, 0.0, 0.0] [1.0, -0.029, 0.288] [0.0, 0.0, 0.0] [0.027, 0.008, -0.0] [1.0, 0.087, 0.197]</t>
  </si>
  <si>
    <t>[0.0, 0.0, -0.0] [1.0, 0.0, -0.3] [0.412, 0.0, 0.124] [0.962, 0.0, 0.288] [1.0, -0.069, 0.272] [1.0, 0.0, -0.3] [0.914, -0.046, -0.255]</t>
  </si>
  <si>
    <t>[0.0, 0.0, 0.0] [1.0, 0.0, 0.3] [0.205, -0.0, -0.062] [0.964, -0.0, -0.289] [1.0, -0.151, -0.237] [1.0, -0.035, 0.286] [1.0, -0.048, 0.28]</t>
  </si>
  <si>
    <t>[0.135, 0.041, -0.0] [1.0, 0.0, 0.3] [0.714, 0.0, 0.214] [0.721, -0.0, -0.216] [0.954, -0.286, -0.0] [1.0, 0.011, -0.295] [1.0, -0.3, -0.0]</t>
  </si>
  <si>
    <t>[0.016, 0.005, -0.0] [1.0, -0.255, -0.108] [0.0, -0.0, 0.0] [1.0, -0.212, 0.212] [1.0, 0.128, 0.247] [0.0, -0.0, -0.0] [0.936, 0.193, -0.201]</t>
  </si>
  <si>
    <t>[0.007, 0.002, 0.0] [1.0, -0.242, 0.139] [0.0, -0.0, 0.0] [1.0, -0.229, -0.172] [1.0, 0.142, -0.241] [0.0, 0.0, -0.0] [0.939, 0.199, 0.199]</t>
  </si>
  <si>
    <t>[0.006, 0.002, -0.0] [1.0, -0.28, 0.047] [0.0, -0.0, 0.0] [1.0, -0.3, 0.0] [1.0, 0.259, 0.061] [0.0, 0.0, -0.0] [0.911, 0.273, 0.0]</t>
  </si>
  <si>
    <t>[0.0, 0.0, -0.0] [1.0, -0.086, -0.264] [0.0, -0.0, -0.0] [0.995, -0.11, 0.253] [1.0, 0.0, 0.3] [0.171, -0.0, -0.051] [0.965, 0.0, -0.289]</t>
  </si>
  <si>
    <t>[0.0, 0.0, 0.0] [1.0, -0.087, 0.264] [0.0, 0.0, -0.0] [0.999, -0.139, -0.242] [1.0, 0.0, -0.3] [0.176, -0.0, 0.053] [0.962, 0.0, 0.289]</t>
  </si>
  <si>
    <t>[0.029, 0.009, 0.0] [1.0, -0.3, -0.0] [-0.0, -0.0, 0.0] [1.0, -0.3, -0.0] [1.0, 0.196, -0.219] [0.985, 0.0, -0.295] [0.832, 0.223, 0.064]</t>
  </si>
  <si>
    <t>[0.235, -0.07, -0.0] [1.0, 0.102, 0.067] [0.373, 0.0, -0.112] [0.62, 0.0, 0.186] [1.0, 0.3, 0.0] [0.0, -0.0, 0.0] [1.0, 0.3, -0.0]</t>
  </si>
  <si>
    <t>[0.0, -0.0, 0.0] [1.0, -0.212, 0.212] [0.053, 0.016, -0.0] [0.0, -0.0, -0.0] [0.033, 0.0, -0.01] [0.161, 0.044, -0.01] [1.0, 0.199, -0.218]</t>
  </si>
  <si>
    <t>[1.0, 0.2, 0.217] [0.982, -0.155, -0.23] [0.0, 0.0, -0.0] [1.0, -0.0, -0.3] [1.0, -0.035, 0.286] [0.174, -0.052, -0.0] [0.0, 0.0, 0.0]</t>
  </si>
  <si>
    <t>[0.0, 0.0, -0.0] [1.0, 0.08, -0.015] [-0.0, -0.0, 0.0] [0.955, -0.287, 0.0] [1.0, -0.3, -0.0] [0.175, 0.052, 0.0] [0.969, 0.291, -0.0]</t>
  </si>
  <si>
    <t>[0.053, 0.016, -0.0] [1.0, -0.3, 0.0] [-0.0, -0.0, 0.0] [0.947, 0.103, -0.011] [1.0, 0.3, 0.0] [0.155, -0.047, 0.0] [1.0, -0.3, -0.0]</t>
  </si>
  <si>
    <t>[1.0, 0.0, -0.3] [1.0, 0.009, 0.296] [0.407, 0.0, -0.122] [0.412, 0.0, 0.123] [1.0, 0.0, 0.3] [1.0, 0.0, -0.3] [0.087, -0.0, 0.026] [0.093, -0.0, -0.028]</t>
  </si>
  <si>
    <t>[1.0, 0.0, 0.3] [1.0, -0.0, -0.3] [0.572, 0.0, 0.172] [0.558, 0.0, -0.167] [1.0, -0.054, -0.278] [1.0, -0.048, 0.28] [0.001, 0.0, -0.0] [0.0, 0.0, 0.0]</t>
  </si>
  <si>
    <t>[1.0, 0.239, -0.147] [1.0, 0.245, 0.134] [0.495, -0.005, 0.147] [0.49, 0.0, -0.147] [1.0, -0.3, -0.0] [1.0, -0.3, -0.0] [-0.0, 0.0, -0.0] [0.0, 0.0, -0.0]</t>
  </si>
  <si>
    <t>[1.0, 0.0, -0.3] [0.41, 0.0, 0.123] [0.396, 0.0, -0.119] [1.0, -0.003, 0.299] [1.0, 0.0, 0.3] [0.092, -0.0, -0.028] [0.099, -0.0, 0.03] [1.0, -0.0, -0.3]</t>
  </si>
  <si>
    <t>[1.0, 0.0, 0.3] [0.558, -0.0, -0.167] [0.575, 0.0, 0.173] [1.0, -0.0, -0.3] [1.0, 0.059, -0.276] [0.006, -0.001, 0.001] [0.0, 0.0, -0.0] [1.0, 0.057, 0.276]</t>
  </si>
  <si>
    <t>[1.0, -0.239, -0.148] [0.493, 0.0, -0.148] [0.486, 0.007, 0.143] [1.0, -0.242, 0.139] [1.0, 0.3, -0.0] [0.0, -0.0, -0.0] [0.0, 0.0, 0.0] [1.0, 0.3, 0.0]</t>
  </si>
  <si>
    <t>[1.0, -0.0, -0.3] [1.0, 0.0, 0.3] [0.262, -0.0, -0.079] [1.0, 0.0, 0.3] [1.0, 0.0, 0.3] [1.0, -0.061, -0.275] [0.0, -0.0, 0.0] [1.0, 0.054, -0.278]</t>
  </si>
  <si>
    <t>[1.0, 0.0, 0.3] [1.0, -0.0, -0.3] [0.474, 0.0, 0.142] [0.999, 0.0, -0.3] [1.0, -0.0, -0.3] [0.999, -0.137, 0.243] [0.0, -0.0, -0.0] [1.0, 0.142, 0.241]</t>
  </si>
  <si>
    <t>[1.0, 0.002, -0.24] [1.0, 0.212, -0.212] [0.427, -0.0, 0.128] [1.0, -0.207, -0.214] [1.0, 0.002, 0.299] [1.0, -0.3, -0.0] [0.0, -0.0, 0.0] [1.0, 0.3, 0.0]</t>
  </si>
  <si>
    <t>[0.422, 0.0, -0.127] [1.0, 0.0, 0.3] [1.0, -0.0, -0.3] [0.407, 0.0, 0.122] [0.103, 0.0, 0.031] [1.0, -0.0, -0.3] [1.0, 0.0, 0.3] [0.09, -0.009, -0.023]</t>
  </si>
  <si>
    <t>[0.548, 0.0, 0.164] [1.0, -0.0, -0.3] [1.0, 0.0, 0.3] [0.56, 0.002, -0.167] [0.0, -0.0, -0.0] [1.0, 0.057, 0.276] [1.0, 0.049, -0.28] [0.0, -0.0, 0.0]</t>
  </si>
  <si>
    <t>[0.484, 0.0, 0.145] [1.0, -0.235, 0.158] [1.0, -0.24, -0.144] [0.488, 0.005, -0.144] [0.0, 0.0, -0.0] [1.0, 0.3, 0.0] [1.0, 0.3, 0.0] [0.0, -0.0, 0.0]</t>
  </si>
  <si>
    <t>[0.426, 0.0, -0.128] [0.412, -0.0, 0.124] [1.0, 0.003, -0.299] [1.0, -0.0, 0.3] [0.082, 0.0, 0.025] [0.09, 0.0, -0.027] [1.0, 0.0, 0.3] [1.0, 0.0, -0.3]</t>
  </si>
  <si>
    <t>[0.552, 0.0, 0.166] [0.56, -0.0, -0.168] [1.0, 0.0, 0.3] [1.0, 0.009, -0.296] [0.0, 0.0, -0.0] [0.0, -0.0, 0.0] [1.0, -0.05, -0.279] [1.0, -0.044, 0.282]</t>
  </si>
  <si>
    <t>[0.494, 0.0, 0.148] [0.487, -0.007, -0.143] [1.0, 0.241, -0.144] [1.0, 0.237, 0.152] [0.0, 0.0, -0.0] [0.0, 0.0, -0.0] [1.0, -0.3, -0.0] [1.0, -0.3, -0.0]</t>
  </si>
  <si>
    <t>[0.304, -0.0, -0.091] [1.0, 0.0, 0.3] [1.0, 0.0, -0.3] [1.0, 0.0, 0.3] [0.0, -0.0, 0.0] [1.0, 0.058, -0.276] [1.0, 0.0, 0.3] [1.0, -0.065, -0.273]</t>
  </si>
  <si>
    <t>[0.437, 0.0, 0.131] [0.999, 0.0, -0.3] [1.0, 0.0, 0.3] [1.0, 0.0, -0.3] [0.0, -0.0, -0.0] [1.0, 0.14, 0.242] [1.0, 0.0, -0.3] [0.999, -0.135, 0.244]</t>
  </si>
  <si>
    <t>[0.394, -0.0, 0.118] [1.0, -0.207, -0.214] [1.0, 0.002, -0.26] [1.0, 0.212, -0.212] [0.0, 0.0, -0.0] [1.0, 0.3, -0.0] [1.0, 0.002, 0.299] [1.0, -0.3, -0.0]</t>
  </si>
  <si>
    <t>[1.0, -0.0, -0.3] [1.0, 0.0, 0.3] [0.987, -0.0, -0.296] [0.285, 0.0, 0.085] [1.0, -0.053, 0.278] [1.0, -0.0, -0.3] [0.994, 0.063, 0.272] [0.0, -0.0, -0.0]</t>
  </si>
  <si>
    <t>[0.988, 0.0, 0.296] [1.0, 0.0, -0.3] [1.0, 0.0, 0.3] [0.457, 0.0, -0.137] [0.991, -0.141, -0.239] [1.0, 0.0, 0.3] [1.0, 0.133, -0.245] [0.0, -0.0, 0.0]</t>
  </si>
  <si>
    <t>[1.0, 0.201, 0.217] [1.0, 0.001, 0.3] [1.0, -0.212, 0.212] [0.405, 0.0, -0.121] [1.0, -0.3, 0.0] [1.0, -0.007, -0.25] [1.0, 0.3, 0.0] [0.0, -0.0, -0.0]</t>
  </si>
  <si>
    <t>[1.0, -0.0, -0.3] [0.286, 0.0, 0.086] [1.0, -0.0, -0.3] [1.0, -0.015, 0.294] [0.994, 0.063, 0.272] [0.0, -0.0, -0.0] [1.0, -0.053, 0.278] [1.0, -0.0, -0.3]</t>
  </si>
  <si>
    <t>[0.983, 0.0, 0.295] [0.457, -0.0, -0.137] [1.0, -0.0, 0.3] [1.0, -0.0, -0.3] [1.0, 0.139, -0.243] [0.0, 0.0, 0.0] [0.994, -0.135, -0.242] [1.0, 0.0, 0.3]</t>
  </si>
  <si>
    <t>[1.0, -0.206, 0.215] [0.41, -0.0, -0.123] [1.0, 0.212, 0.212] [1.0, -0.008, 0.252] [1.0, 0.3, 0.0] [0.0, 0.0, -0.0] [1.0, -0.3, -0.0] [1.0, -0.007, -0.297]</t>
  </si>
  <si>
    <t>[1.0, -0.0, -0.3] [1.0, 0.006, 0.297] [0.984, -0.0, -0.295] [1.0, 0.0, 0.3] [1.0, 0.0, 0.3] [1.0, 0.0, -0.3] [1.0, 0.0, 0.3] [1.0, -0.001, -0.3]</t>
  </si>
  <si>
    <t>[0.986, 0.0, 0.296] [1.0, -0.006, -0.297] [1.0, 0.0, 0.3] [1.0, -0.0, -0.3] [1.0, -0.0, -0.3] [1.0, 0.001, 0.3] [1.0, -0.0, -0.3] [1.0, 0.0, 0.3]</t>
  </si>
  <si>
    <t>[1.0, -0.3, -0.0] [0.0, 0.0, -0.0] [1.0, 0.3, -0.0] [1.0, 0.014, -0.294] [1.0, -0.3, -0.0] [1.0, -0.007, -0.294] [1.0, 0.3, -0.0] [0.0, -0.0, 0.0]</t>
  </si>
  <si>
    <t>[1.0, 0.3, 0.0] [1.0, -0.007, -0.297] [1.0, -0.3, 0.0] [0.0, 0.0, 0.0] [1.0, 0.3, -0.0] [0.0, -0.0, 0.0] [1.0, -0.3, -0.0] [1.0, -0.007, -0.297]</t>
  </si>
  <si>
    <t>[1.0, 0.0, 0.3] [1.0, 0.3, 0.0] [0.0, -0.0, 0.0] [1.0, -0.296, -0.01] [0.0, -0.0, -0.0] [1.0, 0.3, 0.0] [1.0, -0.0, 0.3] [1.0, -0.296, 0.011]</t>
  </si>
  <si>
    <t>[0.0, -0.0, 0.0] [1.0, -0.3, -0.0] [1.0, -0.0, 0.3] [1.0, 0.296, 0.01] [1.0, 0.0, 0.3] [1.0, -0.3, 0.0] [0.0, -0.0, 0.0] [1.0, 0.296, -0.011]</t>
  </si>
  <si>
    <t>[1.0, 0.298, -0.005] [0.999, -0.299, 0.002] [1.0, 0.3, 0.0] [1.0, -0.3, -0.0] [1.0, -0.3, -0.0] [1.0, 0.3, -0.0] [1.0, -0.3, -0.0] [0.997, 0.299, 0.0]</t>
  </si>
  <si>
    <t>[1.0, -0.3, -0.0] [1.0, 0.3, -0.001] [1.0, -0.3, -0.0] [0.997, 0.299, 0.0] [1.0, 0.3, 0.0] [0.999, -0.299, 0.001] [1.0, 0.298, -0.005] [1.0, -0.3, -0.0]</t>
  </si>
  <si>
    <t>[1.0, -0.097, -0.137] [0.727, 0.0, 0.218] [0.0, 0.0, -0.0] [0.386, 0.082, 0.082] [0.055, -0.017, 0.0]</t>
  </si>
  <si>
    <t>[1.0, 0.0, -0.3] [0.533, 0.0, 0.16] [0.0, 0.0, -0.0] [0.496, -0.012, -0.049] [0.043, -0.013, 0.0]</t>
  </si>
  <si>
    <t>[1.0, -0.025, -0.29] [0.545, 0.0, 0.164] [0.0, 0.0, -0.0] [0.424, -0.002, 0.126] [0.094, -0.028, 0.0]</t>
  </si>
  <si>
    <t>[1.0, 0.155, -0.163] [0.614, -0.13, 0.13] [0.078, 0.023, -0.0] [0.596, 0.0, 0.179] [0.0, -0.0, -0.0]</t>
  </si>
  <si>
    <t>[1.0, 0.0, -0.3] [0.715, 0.028, 0.063] [0.09, 0.027, -0.0] [0.309, 0.0, 0.093] [0.0, -0.0, 0.0]</t>
  </si>
  <si>
    <t>[1.0, 0.022, -0.291] [0.663, 0.016, 0.192] [0.126, 0.038, -0.0] [0.328, 0.0, 0.099] [0.0, -0.0, -0.0]</t>
  </si>
  <si>
    <t>[1.0, 0.079, -0.106] [0.602, -0.078, 0.148] [0.0, 0.0, -0.0] [0.531, 0.0, 0.159] [0.0, 0.0, -0.0]</t>
  </si>
  <si>
    <t>[1.0, 0.0, -0.3] [0.65, 0.001, 0.009] [0.0, 0.0, -0.0] [0.375, 0.0, 0.075] [0.0, -0.0, -0.0]</t>
  </si>
  <si>
    <t>[1.0, 0.053, -0.278] [0.555, -0.048, 0.147] [0.016, 0.005, -0.0] [0.437, 0.0, 0.131] [0.0, 0.0, 0.0]</t>
  </si>
  <si>
    <t>[1.0, -0.076, 0.268] [0.838, 0.067, 0.224] [0.0, 0.0, -0.0] [1.0, 0.0, 0.3] [0.861, -0.012, -0.253]</t>
  </si>
  <si>
    <t>[1.0, -0.185, -0.223] [1.0, 0.086, -0.264] [0.0, 0.0, 0.0] [1.0, 0.063, -0.274] [0.544, -0.038, 0.147]</t>
  </si>
  <si>
    <t>[1.0, -0.3, -0.0] [0.95, 0.285, -0.0] [0.035, -0.01, 0.0] [1.0, -0.046, 0.0] [1.0, -0.053, 0.0]</t>
  </si>
  <si>
    <t>[0.969, 0.205, 0.205] [1.0, -0.021, 0.291] [0.665, 0.045, -0.181] [0.647, -0.137, 0.137] [0.0, -0.0, -0.0]</t>
  </si>
  <si>
    <t>[0.816, 0.173, -0.173] [1.0, -0.001, -0.299] [0.402, 0.054, 0.098] [0.545, -0.116, -0.116] [-0.0, 0.0, 0.0]</t>
  </si>
  <si>
    <t>[0.16, 0.048, 0.0] [1.0, 0.038, -0.0] [0.878, 0.084, 0.0] [0.0, -0.0, -0.0] [0.0, -0.0, 0.0]</t>
  </si>
  <si>
    <t>[1.0, 0.067, 0.272] [1.0, 0.0, 0.3] [0.428, -0.0, -0.128] [0.854, -0.064, 0.23] [0.398, 0.0, -0.119]</t>
  </si>
  <si>
    <t>[1.0, 0.12, -0.25] [1.0, -0.0, -0.3] [0.278, -0.0, 0.083] [1.0, -0.118, -0.251] [0.246, -0.0, 0.074]</t>
  </si>
  <si>
    <t>[0.0, 0.0, -0.0] [1.0, 0.261, 0.0] [1.0, -0.281, -0.0] [0.913, -0.274, -0.0] [0.879, 0.264, -0.0]</t>
  </si>
  <si>
    <t>[1.0, -0.146, -0.007] [0.796, 0.0, 0.239] [0.0, 0.0, 0.0] [0.475, 0.101, 0.101] [0.155, -0.046, 0.0]</t>
  </si>
  <si>
    <t>[1.0, 0.0, -0.3] [0.541, -0.039, 0.113] [0.0, 0.0, -0.0] [0.731, 0.0, -0.219] [0.133, -0.04, 0.0]</t>
  </si>
  <si>
    <t>[1.0, -0.022, -0.291] [0.436, 0.0, 0.131] [0.0, 0.0, -0.0] [0.625, -0.066, 0.16] [0.296, -0.089, 0.0]</t>
  </si>
  <si>
    <t>[1.0, 0.2, -0.05] [0.712, -0.151, 0.151] [0.16, 0.048, -0.0] [0.656, 0.0, 0.197] [0.0, 0.0, -0.0]</t>
  </si>
  <si>
    <t>[1.0, 0.0, -0.3] [0.87, 0.046, -0.086] [0.151, 0.045, -0.0] [0.278, 0.0, 0.083] [-0.0, 0.0, -0.0]</t>
  </si>
  <si>
    <t>[1.0, 0.021, -0.291] [0.8, 0.06, 0.215] [0.264, 0.079, -0.0] [0.254, 0.0, 0.076] [0.0, -0.0, 0.0]</t>
  </si>
  <si>
    <t>[1.0, 0.0, 0.3] [0.801, 0.0, 0.24] [0.0, 0.0, -0.0] [0.514, 0.001, 0.154] [0.0, -0.0, -0.0]</t>
  </si>
  <si>
    <t>[1.0, 0.0, -0.3] [0.802, 0.0, -0.241] [-0.0, -0.0, 0.0] [0.514, 0.001, -0.154] [0.0, -0.0, 0.0]</t>
  </si>
  <si>
    <t>[1.0, 0.016, -0.294] [0.525, 0.065, 0.131] [0.264, 0.079, -0.0] [0.542, 0.0, 0.163] [0.0, 0.0, -0.0]</t>
  </si>
  <si>
    <t>[1.0, -0.019, -0.292] [0.854, -0.024, 0.246] [0.0, 0.0, -0.0] [0.216, -0.046, 0.046] [0.301, -0.09, 0.0]</t>
  </si>
  <si>
    <t>[1.0, -0.0, -0.3] [0.79, 0.005, 0.146] [0.011, 0.003, -0.0] [0.513, 0.0, 0.154] [0.0, -0.0, 0.0]</t>
  </si>
  <si>
    <t>[1.0, 0.124, 0.249] [0.0, -0.0, -0.0] [0.711, 0.123, 0.025] [0.0, -0.0, 0.0] [0.745, 0.0, 0.224]</t>
  </si>
  <si>
    <t>[1.0, -0.3, -0.0] [0.801, -0.24, 0.0] [0.0, 0.0, -0.0] [0.514, -0.154, 0.0] [0.0, -0.0, -0.0]</t>
  </si>
  <si>
    <t>[1.0, 0.3, -0.0] [0.801, 0.24, 0.0] [0.0, 0.0, 0.0] [0.514, 0.154, 0.0] [0.0, -0.0, 0.0]</t>
  </si>
  <si>
    <t>[0.0, -0.0, 0.0] [0.0, 0.0, 0.0] [0.0, -0.0, -0.0] [0.0, -0.0, -0.0] [0.0, 0.0, -0.0]</t>
  </si>
  <si>
    <t>[-0.0, -0.0, 0.0] [0.0, -0.0, 0.0] [0.0, -0.0, 0.0] [0.0, -0.0, -0.0] [0.0, 0.0, -0.0]</t>
  </si>
  <si>
    <t>[0.0, -0.0, -0.0] [0.0, 0.0, 0.0] [0.0, -0.0, 0.0] [0.0, 0.0, -0.0] [0.0, -0.0, 0.0]</t>
  </si>
  <si>
    <t>[0.412, -0.087, 0.087] [0.197, -0.0, 0.059] [1.0, -0.074, -0.269] [0.017, -0.004, 0.004] [0.561, 0.0, 0.168]</t>
  </si>
  <si>
    <t>[0.326, -0.026, -0.087] [0.155, 0.0, -0.047] [1.0, 0.0, 0.3] [0.367, 0.011, -0.106] [1.0, 0.0, -0.3]</t>
  </si>
  <si>
    <t>[0.14, -0.042, -0.0] [0.0, -0.0, -0.0] [1.0, -0.201, -0.097] [0.376, 0.113, -0.0] [1.0, -0.288, 0.028]</t>
  </si>
  <si>
    <t>[0.0, -0.0, 0.0] [0.0, -0.0, 0.0] [0.0, -0.0, -0.0] [-0.0, -0.0, 0.0] [0.0, 0.0, 0.0]</t>
  </si>
  <si>
    <t>[0.511, -0.108, -0.108] [0.29, -0.0, -0.087] [1.0, -0.089, 0.263] [0.032, -0.007, -0.007] [0.052, 0.011, -0.011]</t>
  </si>
  <si>
    <t>[0.0, 0.0, 0.0] [0.622, 0.132, 0.132] [1.0, -0.189, -0.107] [0.608, -0.182, 0.0] [0.488, -0.146,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</si>
  <si>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</si>
  <si>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</si>
  <si>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</si>
  <si>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</si>
  <si>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</si>
  <si>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</si>
  <si>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</si>
  <si>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</si>
  <si>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</si>
  <si>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</si>
  <si>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</si>
  <si>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</si>
  <si>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</si>
  <si>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</si>
  <si>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</si>
  <si>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[1.0, -0.025, -0.289] [0.031, 0.007, 0.006] [0.01, 0.003, -0.0] [1.0, 0.0, 0.3]</t>
  </si>
  <si>
    <t>[1.0, 0.1, 0.193] [0.0, -0.0, -0.0] [0.062, -0.013, -0.013] [1.0, -0.206, 0.215] [0.268, 0.08, 0.0]</t>
  </si>
  <si>
    <t>[0.0, -0.0, 0.0] [0.0, -0.0, 0.0] [-0.0, -0.0, 0.0] [0.0, 0.0, -0.0] [0.0, 0.0, -0.0]</t>
  </si>
  <si>
    <t>[0.0, -0.0, 0.0] [0.0, 0.0, -0.0] [0.0, -0.0, -0.0] [0.0, -0.0, 0.0] [0.0, 0.0, -0.0]</t>
  </si>
  <si>
    <t>[1.0, 0.174, 0.188] [1.0, 0.13, -0.246] [0.967, -0.267, -0.055] [1.0, -0.3, -0.0]</t>
  </si>
  <si>
    <t>[1.0, 0.3, -0.0] [1.0, 0.3, 0.0] [0.703, -0.164, -0.113] [0.855, -0.162, -0.001]</t>
  </si>
  <si>
    <t>[1.0, 0.261, 0.095] [1.0, 0.232, -0.164] [0.847, -0.237, -0.042] [0.861, -0.258, -0.0]</t>
  </si>
  <si>
    <t>[1.0, -0.3, -0.0] [1.0, 0.174, 0.188] [1.0, 0.13, -0.246] [0.967, -0.267, -0.055]</t>
  </si>
  <si>
    <t>[0.743, -0.164, -0.107] [1.0, 0.3, 0.0] [1.0, 0.3, -0.0] [0.597, -0.162, 0.0]</t>
  </si>
  <si>
    <t>[0.861, -0.258, 0.0] [1.0, 0.261, 0.095] [1.0, 0.232, -0.164] [0.847, -0.237, -0.042]</t>
  </si>
  <si>
    <t>[1.0, -0.171, 0.132] [1.0, 0.292, -0.019] [0.994, -0.179, -0.224] [1.0, -0.3, -0.0]</t>
  </si>
  <si>
    <t>[1.0, 0.174, 0.097] [1.0, 0.3, -0.0] [0.975, 0.167, -0.224] [0.966, -0.29, -0.0]</t>
  </si>
  <si>
    <t>[1.0, 0.003, 0.12] [1.0, 0.3, -0.0] [0.975, -0.006, -0.24] [1.0, -0.3, -0.0]</t>
  </si>
  <si>
    <t>[1.0, 0.13, -0.246] [0.967, -0.267, -0.055] [1.0, -0.3, -0.0] [1.0, 0.174, 0.188]</t>
  </si>
  <si>
    <t>[1.0, 0.3, 0.0] [0.703, -0.164, -0.113] [0.855, -0.162, -0.001] [1.0, 0.3, 0.0]</t>
  </si>
  <si>
    <t>[1.0, 0.232, -0.164] [0.847, -0.237, -0.042] [0.861, -0.258, 0.0] [1.0, 0.261, 0.095]</t>
  </si>
  <si>
    <t>[0.967, -0.267, -0.055] [1.0, -0.3, 0.0] [1.0, 0.174, 0.188] [1.0, 0.13, -0.246]</t>
  </si>
  <si>
    <t>[0.703, -0.164, -0.113] [0.855, -0.162, -0.001] [1.0, 0.3, -0.0] [1.0, 0.3, 0.0]</t>
  </si>
  <si>
    <t>[0.847, -0.237, -0.042] [0.861, -0.258, -0.0] [1.0, 0.261, 0.095] [1.0, 0.232, -0.164]</t>
  </si>
  <si>
    <t>[0.994, -0.179, -0.224] [1.0, -0.3, -0.0] [1.0, -0.171, 0.132] [1.0, 0.292, -0.019]</t>
  </si>
  <si>
    <t>[0.975, 0.167, -0.224] [0.966, -0.29, -0.0] [1.0, 0.174, 0.097] [1.0, 0.3, -0.0]</t>
  </si>
  <si>
    <t>[0.975, -0.006, -0.24] [1.0, -0.3, -0.0] [1.0, 0.003, 0.12] [1.0, 0.3, 0.0]</t>
  </si>
  <si>
    <t>[1.0, 0.292, -0.019] [0.994, -0.179, -0.224] [1.0, -0.3, -0.0] [1.0, -0.171, 0.132]</t>
  </si>
  <si>
    <t>[1.0, 0.3, -0.0] [0.975, 0.167, -0.224] [0.966, -0.29, 0.0] [1.0, 0.174, 0.097]</t>
  </si>
  <si>
    <t>[1.0, 0.3, 0.0] [0.975, -0.006, -0.24] [1.0, -0.3, -0.0] [1.0, 0.003, 0.12]</t>
  </si>
  <si>
    <t>[1.0, -0.3, -0.0] [1.0, -0.171, 0.132] [1.0, 0.292, -0.019] [0.994, -0.179, -0.224]</t>
  </si>
  <si>
    <t>[0.966, -0.29, -0.0] [1.0, 0.174, 0.097] [1.0, 0.3, 0.0] [0.975, 0.167, -0.224]</t>
  </si>
  <si>
    <t>[1.0, -0.3, -0.0] [1.0, 0.003, 0.12] [1.0, 0.3, 0.0] [0.975, -0.006, -0.24]</t>
  </si>
  <si>
    <t>[1.0, -0.281, -0.046] [1.0, -0.3, -0.0] [1.0, -0.281, -0.046] [1.0, -0.3, 0.0]</t>
  </si>
  <si>
    <t>[1.0, 0.269, -0.074] [1.0, 0.3, -0.0] [1.0, 0.269, -0.074] [1.0, 0.3, -0.0]</t>
  </si>
  <si>
    <t>[1.0, -0.3, 0.0] [1.0, -0.001, -0.06] [1.0, 0.3, -0.0] [0.986, -0.001, -0.06]</t>
  </si>
  <si>
    <t>[1.0, 0.3, -0.0] [0.986, -0.001, -0.06] [1.0, -0.3, -0.0] [1.0, -0.001, -0.06]</t>
  </si>
  <si>
    <t>[1.0, -0.001, -0.06] [1.0, 0.3, -0.0] [0.986, -0.001, -0.06] [1.0, -0.3, -0.0]</t>
  </si>
  <si>
    <t>[0.986, -0.001, -0.06] [1.0, -0.3, -0.0] [1.0, -0.001, -0.06] [1.0, 0.3, 0.0]</t>
  </si>
  <si>
    <t>[1.0, -0.0, -0.3] [1.0, -0.014, -0.294] [1.0, -0.0, -0.3] [1.0, -0.014, -0.294]</t>
  </si>
  <si>
    <t>[1.0, 0.014, 0.294] [1.0, 0.0, 0.3] [1.0, 0.014, 0.294] [1.0, 0.0, 0.3]</t>
  </si>
  <si>
    <t>[1.0, -0.27, -0.072] [0.0, -0.0, -0.0] [0.603, -0.167, 0.034] [0.046, 0.0, -0.014] [0.0, -0.0, -0.0]</t>
  </si>
  <si>
    <t>[1.0, 0.162, -0.111] [0.298, 0.089, 0.0] [0.513, 0.109, 0.109] [0.0, 0.0, 0.0] [0.005, -0.002, -0.0]</t>
  </si>
  <si>
    <t>[1.0, 0.002, -0.163] [0.0, -0.0, -0.0] [0.491, 0.0, 0.147] [0.002, -0.0, -0.0] [0.003, -0.001, -0.001]</t>
  </si>
  <si>
    <t>[1.0, -0.28, 0.049] [0.714, -0.176, -0.092] [0.0, 0.0, 0.0] [0.0, -0.0, -0.0] [0.046, -0.003, -0.012]</t>
  </si>
  <si>
    <t>[1.0, 0.153, 0.126] [0.591, 0.125, -0.125] [0.301, 0.09, 0.0] [0.006, 0.002, -0.0] [0.0, 0.0, 0.0]</t>
  </si>
  <si>
    <t>[1.0, -0.008, 0.172] [0.643, 0.009, -0.189] [0.0, -0.0, 0.0] [0.0, 0.0, -0.0] [0.0, -0.0, -0.0]</t>
  </si>
  <si>
    <t>[1.0, -0.3, 0.0] [0.303, -0.074, -0.04] [0.303, -0.091, 0.0] [0.029, -0.0, -0.009] [0.025, 0.0, -0.007]</t>
  </si>
  <si>
    <t>[1.0, 0.178, 0.014] [0.381, 0.109, -0.013] [0.363, 0.109, 0.0] [0.0, -0.0, 0.0] [0.0, 0.0, -0.0]</t>
  </si>
  <si>
    <t>[1.0, -0.001, 0.015] [0.087, 0.001, -0.026] [0.0, -0.0, 0.0] [0.0, 0.0, 0.0] [0.0, -0.0, -0.0]</t>
  </si>
  <si>
    <t>[0.997, -0.211, -0.211] [0.666, -0.141, 0.141] [1.0, -0.136, 0.019] [0.0, 0.0, 0.0] [0.0, 0.0, -0.0]</t>
  </si>
  <si>
    <t>[1.0, 0.132, -0.245] [0.713, 0.151, 0.151] [1.0, 0.259, 0.098] [0.026, 0.006, 0.006] [0.07, 0.0, 0.021]</t>
  </si>
  <si>
    <t>[0.225, 0.0, -0.068] [0.0, -0.0, 0.0] [1.0, 0.001, 0.056] [0.0, 0.0, -0.0] [0.002, 0.001, -0.0]</t>
  </si>
  <si>
    <t>[1.0, -0.235, 0.156] [1.0, -0.137, -0.03] [0.777, -0.13, -0.179] [0.0, 0.0, 0.0] [0.0, -0.0, -0.0]</t>
  </si>
  <si>
    <t>[1.0, 0.134, 0.244] [1.0, 0.272, -0.068] [0.865, 0.184, -0.184] [0.067, 0.0, 0.02] [0.025, -0.005, 0.005]</t>
  </si>
  <si>
    <t>[0.068, -0.001, 0.02] [1.0, 0.002, -0.031] [0.0, -0.0, 0.0] [0.0, 0.0, 0.0] [0.0, -0.0, -0.0]</t>
  </si>
  <si>
    <t>[1.0, -0.3, -0.0] [0.804, -0.188, 0.125] [1.0, -0.174, -0.186] [0.0, 0.0, 0.0] [0.0, 0.0, 0.0]</t>
  </si>
  <si>
    <t>[0.896, 0.251, -0.043] [1.0, 0.278, 0.053] [1.0, 0.3, 0.0] [0.044, -0.0, 0.013] [0.049, 0.0, 0.015]</t>
  </si>
  <si>
    <t>[0.0, -0.0, -0.0] [0.709, -0.01, 0.209] [1.0, 0.011, -0.226] [0.0, 0.0, 0.0] [0.0, 0.0, -0.0]</t>
  </si>
  <si>
    <t>[1.0, -0.276, -0.057] [0.149, -0.045, -0.0] [1.0, -0.206, 0.02] [0.034, 0.01, 0.0] [0.0, 0.0, -0.0]</t>
  </si>
  <si>
    <t>[1.0, 0.236, -0.155] [0.403, 0.121, 0.0] [0.844, 0.189, 0.155] [0.0, 0.0, 0.0] [0.016, -0.005, -0.0]</t>
  </si>
  <si>
    <t>[0.793, 0.0, -0.238] [0.0, -0.0, -0.0] [1.0, 0.001, 0.222] [0.0, 0.0, -0.0] [0.006, 0.002, -0.0]</t>
  </si>
  <si>
    <t>[1.0, -0.268, 0.077] [1.0, -0.17, -0.133] [0.353, -0.106, 0.0] [0.0, 0.0, -0.0] [0.015, -0.004, -0.0]</t>
  </si>
  <si>
    <t>[1.0, 0.235, 0.157] [0.939, 0.221, -0.147] [0.431, 0.129, 0.0] [0.018, 0.005, -0.0] [0.0, 0.0, -0.0]</t>
  </si>
  <si>
    <t>[0.625, -0.009, 0.184] [1.0, 0.01, -0.201] [0.0, -0.0, -0.0] [0.0, -0.0, 0.0] [0.0, -0.0, -0.0]</t>
  </si>
  <si>
    <t>[1.0, -0.3, -0.0] [0.567, -0.156, -0.034] [0.655, -0.189, -0.019] [0.007, 0.002, -0.0] [0.0, -0.0, -0.0]</t>
  </si>
  <si>
    <t>[1.0, 0.298, 0.005] [0.608, 0.182, -0.0] [0.611, 0.181, 0.005] [0.0, 0.0, 0.0] [0.0, 0.0, -0.0]</t>
  </si>
  <si>
    <t>[1.0, -0.238, -0.15] [0.86, 0.258, 0.0] [0.274, -0.022, 0.073] [0.0, -0.0, 0.0] [0.178, -0.053, -0.0]</t>
  </si>
  <si>
    <t>[1.0, -0.289, 0.027] [0.264, 0.066, 0.033] [0.705, 0.211, 0.0] [0.275, 0.083, -0.0] [0.0, 0.0, 0.0]</t>
  </si>
  <si>
    <t>[1.0, 0.262, 0.092] [0.0, 0.0, -0.0] [0.0, 0.0, 0.0] [0.496, 0.103, -0.073] [0.78, -0.0, -0.234]</t>
  </si>
  <si>
    <t>[1.0, -0.3, -0.0] [0.572, 0.105, -0.022] [0.654, 0.196, 0.0] [0.001, 0.0, -0.0] [0.0, 0.0, 0.0]</t>
  </si>
  <si>
    <t>[1.0, 0.0, -0.3] [0.618, 0.006, -0.183] [0.596, 0.024, -0.169] [0.0, -0.0, -0.0] [0.009, 0.002, 0.002]</t>
  </si>
  <si>
    <t>[1.0, -0.018, 0.293] [0.611, -0.014, 0.177] [0.604, 0.0, 0.181] [0.0, -0.0, -0.0] [0.003, -0.001, 0.0]</t>
  </si>
  <si>
    <t>[0.0, -0.0, -0.0] [1.0, 0.221, -0.191] [1.0, -0.194, -0.22] [0.297, -0.0, -0.089] [0.0, -0.0, 0.0] [0.0, 0.0, 0.0] [0.577, -0.0, 0.173] [0.0, -0.0, -0.0] [0.0, 0.0, 0.0] [1.0, -0.212, -0.212] [0.0, -0.0, -0.0] [0.0, 0.0, -0.0] [0.0, 0.0, 0.0] [0.0, 0.0, -0.0] [0.0, 0.0, 0.0] [0.0, -0.0, 0.0] [0.0, -0.0, 0.0] [0.035, -0.0, -0.01]</t>
  </si>
  <si>
    <t>[-0.0, -0.0, -0.0] [1.0, 0.3, 0.0] [1.0, 0.094, 0.182] [0.0, 0.0, -0.0] [0.0, -0.0, 0.0] [0.0, -0.0, 0.0] [1.0, 0.212, 0.212] [0.0, -0.0, -0.0] [0.0, 0.0, -0.0] [0.331, -0.086, -0.031] [0.0, -0.0, -0.0] [0.0, 0.0, -0.0] [0.0, 0.0, 0.0] [0.0, 0.0, -0.0] [0.0, -0.0, 0.0] [0.575, 0.122, 0.122] [0.0, 0.0, 0.0] [0.0, -0.0, -0.0]</t>
  </si>
  <si>
    <t>[-0.0, -0.0, 0.0] [1.0, 0.009, -0.171] [1.0, 0.3, -0.0] [0.0, 0.0, 0.0] [0.0, 0.0, 0.0] [0.0, -0.0, 0.0] [1.0, 0.185, 0.223] [0.0, -0.0, -0.0] [0.0, -0.0, -0.0] [0.416, -0.088, -0.088] [0.0, -0.0, -0.0] [0.0, 0.0, -0.0] [0.0, 0.0, 0.0] [0.0, -0.0, 0.0] [-0.0, -0.0, -0.0] [0.06, 0.013, 0.013] [0.0, 0.0, -0.0] [0.0, -0.0, -0.0]</t>
  </si>
  <si>
    <t>[0.0, -0.0, -0.0] [1.0, -0.0, -0.3] [1.0, -0.3, 0.0] [0.0, 0.0, -0.0] [0.297, 0.0, 0.089] [0.0, -0.0, 0.0] [0.76, -0.186, 0.103] [0.0, -0.0, 0.0] [0.0, -0.0, -0.0] [0.718, -0.152, -0.152] [0.0, -0.0, -0.0] [0.0, 0.0, -0.0] [0.0, 0.0, 0.0] [0.0, -0.0, 0.0] [0.0, 0.0, -0.0] [0.0, -0.0, -0.0] [0.0, -0.0, 0.0] [0.261, -0.0, -0.078]</t>
  </si>
  <si>
    <t>[1.0, -0.0, -0.3] [1.0, -0.22, -0.192] [1.0, -0.3, 0.0] [0.136, 0.0, 0.041] [0.0, -0.0, -0.0] [0.0, 0.0, 0.0] [0.973, -0.245, 0.114] [0.0, -0.0, 0.0] [-0.0, -0.0, -0.0] [0.0, -0.0, -0.0] [0.0, 0.0, 0.0] [0.0, -0.0, 0.0] [0.0, 0.0, -0.0] [0.0, 0.0, -0.0] [0.0, 0.0, -0.0] [0.205, 0.044, -0.044] [0.0, 0.0, -0.0] [0.0, 0.0, -0.0]</t>
  </si>
  <si>
    <t>[0.0, -0.0, -0.0] [1.0, -0.212, -0.212] [1.0, -0.3, 0.0] [0.32, 0.037, -0.081] [0.0, -0.0, 0.0] [0.0, 0.0, 0.0] [0.531, -0.159, -0.0] [0.0, -0.0, 0.0] [0.0, 0.0, 0.0] [0.77, -0.004, -0.229] [0.0, -0.0, -0.0] [0.0, 0.0, -0.0] [0.0, 0.0, 0.0] [0.0, 0.0, 0.0] [0.0, 0.0, -0.0] [0.0, -0.0, 0.0] [0.0, -0.0, -0.0] [0.0, 0.0, -0.0]</t>
  </si>
  <si>
    <t>[-0.0, -0.0, 0.0] [1.0, -0.0, -0.3] [1.0, -0.227, -0.177] [0.287, -0.0, -0.086] [0.086, -0.0, 0.026] [0.0, -0.0, 0.0] [0.516, -0.11, 0.11] [0.0, -0.0, -0.0] [0.0, -0.0, -0.0] [1.0, -0.212, -0.212] [0.0, -0.0, -0.0] [0.0, 0.0, -0.0] [0.0, 0.0, 0.0] [0.0, 0.0, 0.0] [0.0, 0.0, -0.0] [0.0, 0.0, 0.0] [0.0, -0.0, -0.0] [0.137, -0.0, -0.041]</t>
  </si>
  <si>
    <t>[0.209, 0.044, 0.044] [1.0, -0.19, 0.222] [1.0, -0.227, 0.176] [0.0, 0.0, -0.0] [0.0, -0.0, 0.0] [0.0, -0.0, 0.0] [0.786, 0.167, 0.167] [0.0, -0.0, 0.0] [0.0, 0.0, 0.0] [0.0, -0.0, 0.0] [0.0, -0.0, -0.0] [0.0, 0.0, 0.0] [0.0, 0.0, 0.0] [0.0, -0.0, -0.0] [0.0, 0.0, 0.0] [0.734, 0.156, 0.156] [0.0, -0.0, -0.0] [0.0, -0.0, -0.0]</t>
  </si>
  <si>
    <t>[-0.0, -0.0, 0.0] [1.0, 0.032, 0.124] [1.0, -0.3, 0.0] [-0.0, 0.0, 0.0] [0.0, -0.0, -0.0] [0.0, -0.0, 0.0] [0.775, 0.099, 0.191] [0.0, -0.0, 0.0] [0.0, 0.0, -0.0] [0.339, -0.072, -0.072] [0.0, -0.0, -0.0] [0.0, 0.0, -0.0] [0.0, 0.0, 0.0] [0.0, 0.0, 0.0] [0.0, -0.0, 0.0] [0.0, 0.0, 0.0] [0.0, -0.0, 0.0] [0.0, -0.0, -0.0]</t>
  </si>
  <si>
    <t>[0.0, -0.0, 0.0] [1.0, 0.212, -0.212] [1.0, -0.123, -0.249] [0.0, -0.0, -0.0] [0.0, -0.0, 0.0] [0.16, -0.0, 0.048] [1.0, 0.212, 0.212] [0.0, -0.0, -0.0] [0.0, 0.0, 0.0] [0.096, -0.02, -0.02] [0.749, -0.0, -0.225] [0.0, 0.0, -0.0] [0.0, 0.0, 0.0] [0.0, -0.0, 0.0] [-0.0, 0.0, 0.0] [0.0, 0.0, -0.0] [0.0, -0.0, 0.0] [0.768, 0.0, -0.23]</t>
  </si>
  <si>
    <t>[0.0, 0.0, 0.0] [1.0, 0.3, 0.0] [1.0, 0.212, -0.212] [0.0, -0.0, -0.0] [0.0, -0.0, 0.0] [0.138, 0.008, 0.038] [0.0, 0.0, -0.0] [0.0, -0.0, -0.0] [0.0, -0.0, 0.0] [1.0, -0.3, -0.0] [1.0, -0.212, -0.212] [0.0, 0.0, -0.0] [0.0, -0.0, 0.0] [0.641, -0.0, 0.192] [1.0, -0.0, -0.3] [0.655, -0.139, 0.139] [1.0, -0.166, 0.231] [1.0, -0.212, -0.212]</t>
  </si>
  <si>
    <t>[0.0, -0.0, 0.0] [1.0, 0.218, -0.198] [1.0, 0.212, -0.212] [0.0, -0.0, -0.0] [0.0, -0.0, -0.0] [0.0, 0.0, 0.0] [0.594, 0.126, 0.126] [0.0, -0.0, -0.0] [0.0, 0.0, 0.0] [0.0, -0.0, -0.0] [1.0, -0.212, -0.212] [0.0, -0.0, -0.0] [0.0, -0.0, 0.0] [0.009, 0.0, 0.003] [1.0, -0.0, -0.3] [0.0, -0.0, -0.0] [0.143, 0.0, 0.043] [0.926, -0.278, 0.0]</t>
  </si>
  <si>
    <t>[0.0, -0.0, -0.0] [1.0, 0.0, -0.3] [1.0, -0.242, -0.14] [0.0, -0.0, -0.0] [0.33, 0.0, 0.099] [0.0, -0.0, 0.0] [1.0, -0.3, 0.0] [0.0, -0.0, 0.0] [0.0, 0.0, 0.0] [0.447, -0.095, -0.095] [0.475, 0.101, -0.101] [0.0, 0.0, -0.0] [0.0, 0.0, 0.0] [0.0, 0.0, 0.0] [0.0, 0.0, 0.0] [0.0, -0.0, 0.0] [0.0, 0.0, -0.0] [0.463, -0.0, -0.139]</t>
  </si>
  <si>
    <t>[0.081, 0.0, -0.024] [1.0, -0.212, -0.212] [1.0, -0.3, -0.0] [0.0, 0.0, 0.0] [1.0, -0.0, -0.3] [0.567, -0.0, -0.17] [1.0, -0.3, -0.0] [0.0, 0.0, -0.0] [0.0, 0.0, -0.0] [1.0, 0.212, -0.212] [1.0, 0.3, 0.0] [0.932, 0.0, 0.28] [-0.0, 0.0, 0.0] [0.0, -0.0, 0.0] [1.0, 0.212, 0.212] [0.0, 0.0, -0.0] [0.562, 0.0, -0.169] [0.758, 0.227, -0.0]</t>
  </si>
  <si>
    <t>[-0.0, -0.0, 0.0] [1.0, -0.212, -0.212] [1.0, -0.3, 0.0] [0.0, 0.0, 0.0] [0.125, 0.0, -0.037] [0.308, 0.065, -0.065] [1.0, -0.3, 0.0] [0.0, -0.0, -0.0] [0.0, 0.0, 0.0] [0.111, 0.024, -0.024] [1.0, 0.3, 0.0] [0.0, 0.0, -0.0] [0.0, 0.0, 0.0] [0.0, -0.0, 0.0] [1.0, 0.212, 0.212] [0.0, 0.0, -0.0] [0.0, -0.0, -0.0] [0.392, 0.017, -0.11]</t>
  </si>
  <si>
    <t>[0.0, -0.0, 0.0] [1.0, 0.0, -0.3] [1.0, -0.212, -0.212] [0.0, -0.0, -0.0] [0.0, 0.0, 0.0] [0.401, 0.0, 0.12] [0.368, -0.077, 0.079] [0.0, -0.0, 0.0] [0.0, 0.0, 0.0] [1.0, -0.212, -0.212] [0.0, -0.0, -0.0] [0.0, 0.0, -0.0] [0.0, 0.0, 0.0] [0.0, 0.0, 0.0] [0.964, 0.289, -0.0] [0.0, -0.0, -0.0] [0.0, -0.0, -0.0] [0.22, -0.0, -0.066]</t>
  </si>
  <si>
    <t>[0.0, -0.0, 0.0] [0.966, 0.29, -0.0] [0.0, 0.0, -0.0] [0.0, 0.0, -0.0] [0.217, -0.0, 0.065] [1.0, 0.274, 0.063] [1.0, -0.282, -0.044] [0.0, 0.0, 0.0] [0.0, 0.0, -0.0] [1.0, 0.0, -0.3] [1.0, 0.3, -0.0] [0.692, 0.147, -0.147] [1.0, -0.3, -0.0] [1.0, -0.3, -0.0] [1.0, 0.3, 0.0] [1.0, -0.3, -0.0] [1.0, -0.3, 0.0] [1.0, -0.0, -0.3]</t>
  </si>
  <si>
    <t>[0.0, 0.0, -0.0] [1.0, 0.094, -0.261] [1.0, 0.0, -0.3] [0.0, -0.0, -0.0] [0.0, 0.0, 0.0] [0.768, 0.23, 0.0] [1.0, 0.0, 0.3] [0.0, -0.0, -0.0] [0.0, -0.0, -0.0] [0.743, 0.0, -0.223] [1.0, 0.0, -0.3] [0.0, -0.0, 0.0] [0.0, -0.0, 0.0] [0.412, -0.123, 0.0] [1.0, 0.3, 0.0] [0.0, -0.0, 0.0] [0.0, 0.0, 0.0] [1.0, 0.297, -0.007]</t>
  </si>
  <si>
    <t>[0.0, -0.0, 0.0] [1.0, 0.212, -0.212] [1.0, -0.173, -0.229] [0.0, -0.0, -0.0] [0.069, -0.0, 0.021] [0.119, 0.0, 0.036] [0.665, 0.141, 0.141] [0.0, -0.0, 0.0] [0.0, -0.0, -0.0] [1.0, -0.212, -0.212] [0.0, -0.0, -0.0] [0.0, 0.0, 0.0] [0.0, 0.0, 0.0] [0.0, 0.0, -0.0] [0.0, 0.0, -0.0] [0.0, -0.0, -0.0] [0.0, -0.0, 0.0] [0.347, 0.0, -0.104]</t>
  </si>
  <si>
    <t>[0.238, 0.0, 0.071] [1.0, 0.3, 0.0] [1.0, 0.212, -0.212] [0.0, -0.0, -0.0] [0.0, -0.0, 0.0] [0.0, -0.0, 0.0] [-0.0, -0.0, -0.0] [0.0, -0.0, -0.0] [0.089, -0.0, 0.027] [1.0, -0.3, -0.0] [0.882, -0.187, -0.187] [0.0, -0.0, -0.0] [0.415, -0.0, 0.124] [0.0, -0.0, 0.0] [0.173, 0.0, -0.052] [1.0, 0.0, 0.3] [0.0, 0.0, -0.0] [0.0, 0.0, -0.0]</t>
  </si>
  <si>
    <t>[0.0, -0.0, -0.0] [1.0, 0.285, -0.036] [1.0, 0.212, -0.212] [0.0, -0.0, 0.0] [0.0, -0.0, 0.0] [0.0, 0.0, 0.0] [1.0, 0.212, 0.212] [0.0, -0.0, -0.0] [0.0, -0.0, 0.0] [0.327, -0.069, -0.069] [0.437, -0.093, -0.093] [0.0, -0.0, -0.0] [0.0, 0.0, -0.0] [0.0, 0.0, 0.0] [0.0, -0.0, -0.0] [0.219, 0.0, 0.066] [0.0, 0.0, 0.0] [0.238, -0.051, -0.051]</t>
  </si>
  <si>
    <t>[0.0, -0.0, -0.0] [1.0, 0.0, -0.3] [1.0, -0.272, -0.069] [0.0, -0.0, -0.0] [0.303, -0.0, 0.091] [0.0, -0.0, 0.0] [1.0, -0.271, 0.071] [0.0, -0.0, 0.0] [0.0, 0.0, 0.0] [0.638, -0.135, -0.135] [0.0, -0.0, -0.0] [0.0, 0.0, -0.0] [0.0, 0.0, 0.0] [0.0, 0.0, 0.0] [0.0, 0.0, -0.0] [0.0, -0.0, -0.0] [0.0, 0.0, 0.0] [0.371, 0.0, -0.111]</t>
  </si>
  <si>
    <t>[0.506, -0.0, -0.152] [1.0, -0.212, -0.212] [1.0, -0.3, 0.0] [0.069, 0.0, 0.021] [0.0, -0.0, -0.0] [0.0, 0.0, 0.0] [1.0, -0.3, 0.0] [1.0, 0.0, 0.3] [0.0, 0.0, -0.0] [0.0, 0.0, -0.0] [0.813, 0.244, -0.0] [0.316, 0.0, 0.095] [0.0, 0.0, -0.0] [0.0, -0.0, 0.0] [0.0, -0.0, 0.0] [0.0, -0.0, -0.0] [0.0, -0.0, -0.0] [0.295, 0.088, 0.0]</t>
  </si>
  <si>
    <t>[0.0, 0.0, -0.0] [1.0, -0.212, -0.212] [1.0, -0.3, -0.0] [0.355, 0.0, 0.106] [0.0, -0.0, -0.0] [0.0, 0.0, -0.0] [1.0, -0.3, -0.0] [0.0, -0.0, 0.0] [0.0, -0.0, -0.0] [0.097, 0.0, -0.029] [0.564, 0.142, -0.065] [0.0, -0.0, 0.0] [0.0, 0.0, 0.0] [0.0, 0.0, -0.0] [0.0, 0.0, -0.0] [0.0, -0.0, 0.0] [0.0, 0.0, 0.0] [0.341, -0.0, -0.102]</t>
  </si>
  <si>
    <t>[-0.0, -0.0, 0.0] [1.0, -0.0, -0.3] [1.0, -0.212, -0.212] [0.0, 0.0, -0.0] [0.315, 0.0, 0.094] [0.082, -0.0, 0.025] [0.751, -0.159, 0.159] [0.0, -0.0, 0.0] [0.0, 0.0, 0.0] [0.897, -0.19, -0.19] [0.0, -0.0, -0.0] [0.0, 0.0, -0.0] [0.0, 0.0, 0.0] [0.0, 0.0, 0.0] [0.0, 0.0, 0.0] [0.0, -0.0, -0.0] [0.0, -0.0, 0.0] [0.364, 0.0, -0.109]</t>
  </si>
  <si>
    <t>[1.0, -0.212, -0.212] [1.0, 0.0, 0.3] [1.0, 0.212, 0.212] [0.106, 0.032, 0.0] [0.0, -0.0, 0.0] [0.0, 0.0, 0.0] [0.133, -0.0, 0.04] [1.0, 0.3, -0.0] [1.0, -0.272, -0.068] [1.0, -0.212, -0.212] [0.0, 0.0, 0.0] [1.0, 0.0, 0.3] [1.0, 0.283, -0.04] [0.546, 0.0, 0.164] [0.0, -0.0, -0.0] [1.0, 0.3, 0.0] [1.0, 0.3, 0.0] [1.0, -0.212, 0.212]</t>
  </si>
  <si>
    <t>[0.0, 0.0, -0.0] [1.0, 0.0, -0.3] [1.0, -0.257, -0.104] [0.0, 0.0, -0.0] [0.749, 0.0, 0.225] [0.0, -0.0, 0.0] [0.818, -0.174, 0.174] [0.0, -0.0, 0.0] [-0.0, -0.0, 0.0] [0.775, -0.164, -0.164] [0.0, 0.0, -0.0] [-0.0, 0.0, 0.0] [0.0, -0.0, 0.0] [0.0, -0.0, 0.0] [0.0, 0.0, -0.0] [0.0, 0.0, -0.0] [0.0, 0.0, -0.0] [0.423, 0.0, -0.127]</t>
  </si>
  <si>
    <t>[0.0, 0.0, 0.0] [1.0, 0.172, -0.229] [1.0, 0.0, -0.3] [0.0, 0.0, 0.0] [-0.0, 0.0, 0.0] [0.0, 0.0, 0.0] [0.926, 0.0, 0.278] [0.0, -0.0, -0.0] [0.0, -0.0, -0.0] [1.0, 0.0, -0.3] [0.0, 0.0, -0.0] [0.0, 0.0, 0.0] [0.0, 0.0, -0.0] [0.0, 0.0, 0.0] [0.0, 0.0, -0.0] [0.394, 0.084, -0.084] [0.414, -0.0, -0.124] [0.16, 0.048, -0.0]</t>
  </si>
  <si>
    <t>[0.0, 0.0, 0.0] [1.0, -0.3, 0.0] [1.0, 0.23, 0.122] [0.0, -0.0, -0.0] [0.0, 0.0, 0.0] [0.0, -0.0, -0.0] [0.646, 0.0, 0.194] [0.0, 0.0, -0.0] [0.0, -0.0, 0.0] [1.0, -0.096, -0.26] [0.0, 0.0, -0.0] [0.0, 0.0, -0.0] [0.0, 0.0, -0.0] [0.0, -0.0, -0.0] [0.0, -0.0, -0.0] [0.0, 0.0, -0.0] [0.0, -0.0, 0.0] [0.298, -0.0, -0.089]</t>
  </si>
  <si>
    <t>[0.0, 0.0, 0.0] [1.0, 0.0, -0.3] [1.0, 0.0, -0.3] [0.0, -0.0, -0.0] [0.0, -0.0, 0.0] [0.568, 0.17, -0.0] [1.0, -0.02, 0.292] [0.0, 0.0, -0.0] [0.0, -0.0, 0.0] [0.0, -0.0, 0.0] [0.756, 0.16, -0.16] [0.0, 0.0, -0.0] [0.0, -0.0, -0.0] [0.345, 0.103, -0.0] [0.511, 0.153, 0.0] [0.0, -0.0, 0.0] [0.0, 0.0, -0.0] [0.0, -0.0, -0.0]</t>
  </si>
  <si>
    <t>[0.0, -0.0, 0.0] [1.0, 0.297, -0.006] [1.0, 0.212, -0.212] [0.0, -0.0, -0.0] [0.0, 0.0, 0.0] [0.11, 0.03, -0.007] [0.0, 0.0, 0.0] [0.0, -0.0, -0.0] [0.0, -0.0, -0.0] [0.0, -0.0, 0.0] [0.024, 0.007, -0.0] [0.0, -0.0, -0.0] [0.0, 0.0, 0.0] [0.0, -0.0, -0.0] [1.0, 0.212, 0.212] [0.0, 0.0, 0.0] [0.015, -0.005, -0.0] [1.0, 0.3, -0.0]</t>
  </si>
  <si>
    <t>[0.0, 0.0, -0.0] [1.0, -0.212, -0.212] [1.0, -0.3, 0.0] [0.13, 0.028, 0.028] [0.0, -0.0, 0.0] [0.0, -0.0, -0.0] [1.0, 0.212, 0.212] [0.0, 0.0, -0.0] [0.0, 0.0, 0.0] [0.907, -0.271, -0.002] [0.086, -0.018, -0.018] [0.0, 0.0, 0.0] [0.0, 0.0, -0.0] [-0.0, 0.0, -0.0] [0.0, 0.0, 0.0] [0.039, 0.012, -0.0] [0.0, 0.0, 0.0] [0.0, 0.0, -0.0]</t>
  </si>
  <si>
    <t>[1.0, 0.096, -0.26] [0.132, 0.028, -0.028] [0.0, 0.0, -0.0] [0.478, 0.093, -0.105] [0.13, -0.028, -0.028]</t>
  </si>
  <si>
    <t>[1.0, 0.231, 0.015] [0.166, 0.046, 0.008] [0.0, -0.0, -0.0] [0.549, -0.165, 0.0] [0.0, 0.0, 0.0]</t>
  </si>
  <si>
    <t>[1.0, 0.244, -0.136] [0.09, 0.019, -0.019] [0.06, -0.018, -0.0] [0.429, -0.007, -0.126] [0.0, -0.0, -0.0]</t>
  </si>
  <si>
    <t>[1.0, -0.212, -0.212] [0.032, -0.009, 0.002] [0.0, 0.0, -0.0] [0.608, 0.161, 0.051] [0.082, -0.0, -0.024]</t>
  </si>
  <si>
    <t>[1.0, -0.261, 0.093] [0.035, -0.007, 0.007] [0.0, 0.0, -0.0] [0.434, -0.105, 0.061] [0.194, 0.041, 0.041]</t>
  </si>
  <si>
    <t>[1.0, -0.27, -0.074] [0.0, -0.0, 0.0] [0.073, 0.022, -0.0] [0.423, 0.028, 0.116] [0.089, 0.027, -0.0]</t>
  </si>
  <si>
    <t>[1.0, -0.06, -0.275] [0.119, 0.029, -0.017] [0.0, 0.0, 0.0] [0.415, 0.124, 0.0] [0.145, -0.031, -0.031]</t>
  </si>
  <si>
    <t>[1.0, -0.034, 0.074] [0.056, 0.012, 0.012] [0.0, -0.0, 0.0] [0.498, -0.149, 0.0] [0.107, 0.0, 0.032]</t>
  </si>
  <si>
    <t>[1.0, -0.035, -0.105] [0.061, 0.017, -0.004] [0.0, -0.0, -0.0] [0.115, -0.034, 0.0] [0.0, 0.0, 0.0]</t>
  </si>
  <si>
    <t>[1.0, 0.036, -0.285] [0.047, 0.01, -0.01] [0.0, -0.0, 0.0] [1.0, 0.118, -0.251] [0.309, -0.07, -0.055]</t>
  </si>
  <si>
    <t>[1.0, 0.235, 0.156] [0.115, 0.024, -0.024] [0.054, -0.016, 0.0] [1.0, -0.212, -0.212] [0.455, -0.071, 0.107]</t>
  </si>
  <si>
    <t>[1.0, 0.23, -0.168] [0.119, 0.025, -0.025] [0.083, -0.025, -0.0] [1.0, 0.0, -0.3] [0.562, -0.149, 0.046]</t>
  </si>
  <si>
    <t>[1.0, -0.096, -0.26] [0.229, -0.052, 0.04] [0.0, 0.0, 0.0] [1.0, 0.236, 0.155] [0.113, -0.0, -0.034]</t>
  </si>
  <si>
    <t>[1.0, -0.239, 0.146] [0.0, -0.0, 0.0] [0.613, 0.13, 0.13] [0.548, -0.116, 0.116] [0.445, 0.105, 0.07]</t>
  </si>
  <si>
    <t>[1.0, -0.256, -0.105] [0.1, -0.021, 0.021] [0.386, 0.116, 0.0] [1.0, 0.025, 0.29] [0.254, 0.054, -0.054]</t>
  </si>
  <si>
    <t>[1.0, -0.0, -0.3] [0.147, 0.031, -0.031] [0.051, -0.011, -0.011] [1.0, 0.258, 0.1] [0.191, -0.057, -0.0]</t>
  </si>
  <si>
    <t>[1.0, 0.0, 0.3] [0.104, 0.022, 0.022] [0.606, -0.129, 0.129] [0.557, -0.167, -0.0] [0.784, 0.132, 0.181]</t>
  </si>
  <si>
    <t>[0.754, 0.0, -0.226] [0.025, -0.007, -0.0] [1.0, 0.047, -0.079] [1.0, 0.0, 0.3] [1.0, -0.26, 0.096]</t>
  </si>
  <si>
    <t>[1.0, 0.072, -0.27] [0.092, 0.019, -0.019] [0.0, -0.0, -0.0] [0.714, 0.103, -0.171] [0.199, -0.042, -0.042]</t>
  </si>
  <si>
    <t>[1.0, 0.26, 0.098] [0.098, 0.029, 0.0] [0.0, 0.0, -0.0] [0.834, -0.198, -0.127] [0.07, 0.0, 0.021]</t>
  </si>
  <si>
    <t>[1.0, 0.245, -0.132] [0.002, 0.0, -0.0] [0.125, -0.037, -0.0] [0.76, -0.0, -0.228] [0.118, -0.035, -0.0]</t>
  </si>
  <si>
    <t>[1.0, -0.2, -0.217] [0.028, -0.006, -0.006] [0.0, -0.0, 0.0] [0.919, 0.235, 0.097] [0.055, -0.0, -0.017]</t>
  </si>
  <si>
    <t>[1.0, -0.25, 0.121] [0.045, -0.01, 0.01] [0.187, 0.04, 0.04] [0.505, -0.107, 0.107] [0.272, 0.058, 0.058]</t>
  </si>
  <si>
    <t>[1.0, -0.272, -0.067] [0.0, -0.0, 0.0] [0.143, 0.043, -0.0] [0.771, 0.072, 0.202] [0.091, 0.027, -0.0]</t>
  </si>
  <si>
    <t>[1.0, -0.02, -0.292] [0.1, 0.005, -0.028] [0.0, 0.0, 0.0] [0.819, 0.246, 0.0] [0.085, -0.018, -0.018]</t>
  </si>
  <si>
    <t>[1.0, -0.045, 0.196] [0.058, 0.012, 0.012] [0.0, 0.0, 0.0] [0.733, -0.22, -0.0] [0.213, 0.0, 0.064]</t>
  </si>
  <si>
    <t>[1.0, 0.057, -0.198] [0.508, -0.108, -0.108] [0.0, 0.0, 0.0] [0.071, -0.015, 0.015] [0.437, -0.0, -0.131]</t>
  </si>
  <si>
    <t>[1.0, -0.089, -0.189] [0.392, 0.083, 0.083] [0.0, -0.0, 0.0] [0.0, 0.0, 0.0] [0.626, 0.02, 0.18]</t>
  </si>
  <si>
    <t>[1.0, 0.001, 0.14] [0.424, 0.09, 0.09] [0.0, 0.0, -0.0] [0.0, 0.0, 0.0] [0.547, -0.058, -0.14]</t>
  </si>
  <si>
    <t>[1.0, -0.0, -0.3] [0.061, 0.0, 0.005] [-0.0, -0.0, 0.0] [0.971, -0.149, 0.064] [0.0, -0.0, 0.0]</t>
  </si>
  <si>
    <t>[1.0, 0.206, -0.177] [0.0, -0.0, 0.0] [0.0, 0.0, 0.0] [0.378, -0.08, 0.08] [0.633, 0.118, -0.141]</t>
  </si>
  <si>
    <t>[1.0, -0.21, -0.131] [0.68, 0.187, -0.04] [0.0, -0.0, -0.0] [0.332, -0.1, 0.0] [0.0, 0.0, 0.0]</t>
  </si>
  <si>
    <t>[1.0, 0.065, -0.273] [0.225, -0.048, -0.048] [0.337, 0.035, -0.086] [0.185, -0.039, -0.039]</t>
  </si>
  <si>
    <t>[1.0, 0.115, 0.035] [0.038, 0.0, -0.011] [0.639, -0.136, -0.136] [0.048, -0.0, 0.014]</t>
  </si>
  <si>
    <t>[1.0, 0.241, -0.143] [0.213, -0.055, -0.02] [0.373, -0.014, -0.106] [0.0, -0.0, 0.0]</t>
  </si>
  <si>
    <t>[1.0, -0.212, -0.212] [0.047, 0.007, 0.012] [0.597, 0.161, 0.045] [0.081, -0.0, -0.024]</t>
  </si>
  <si>
    <t>[1.0, -0.264, 0.088] [0.062, 0.013, 0.013] [0.402, -0.101, 0.048] [0.203, 0.043, 0.043]</t>
  </si>
  <si>
    <t>[1.0, -0.27, -0.073] [0.073, 0.022, 0.0] [0.424, 0.028, 0.116] [0.089, 0.027, 0.0]</t>
  </si>
  <si>
    <t>[1.0, -0.069, -0.271] [0.154, -0.036, -0.025] [0.404, 0.121, -0.0] [0.131, -0.028, -0.028]</t>
  </si>
  <si>
    <t>[1.0, -0.091, 0.081] [0.0, 0.0, 0.0] [0.51, -0.128, -0.059] [0.153, 0.0, 0.046]</t>
  </si>
  <si>
    <t>[1.0, -0.059, -0.098] [0.033, -0.005, -0.008] [0.156, -0.033, -0.033] [0.0, 0.0, 0.0]</t>
  </si>
  <si>
    <t>[1.0, 0.033, -0.287] [0.067, -0.014, -0.014] [0.982, 0.1, -0.253] [0.306, -0.065, -0.065]</t>
  </si>
  <si>
    <t>[1.0, 0.236, 0.154] [0.203, -0.055, -0.015] [1.0, -0.212, -0.212] [0.416, -0.06, 0.1]</t>
  </si>
  <si>
    <t>[1.0, 0.231, -0.168] [0.237, -0.065, -0.014] [1.0, 0.0, -0.3] [0.524, -0.14, 0.041]</t>
  </si>
  <si>
    <t>[1.0, -0.119, -0.251] [0.255, 0.055, 0.052] [1.0, 0.253, 0.113] [0.075, -0.0, -0.023]</t>
  </si>
  <si>
    <t>[1.0, -0.239, 0.146] [0.61, 0.129, 0.129] [0.549, -0.116, 0.116] [0.449, 0.106, 0.07]</t>
  </si>
  <si>
    <t>[1.0, -0.257, -0.105] [0.508, 0.147, 0.014] [1.0, 0.03, 0.288] [0.228, 0.048, -0.048]</t>
  </si>
  <si>
    <t>[1.0, -0.0, -0.3] [0.24, -0.054, -0.043] [1.0, 0.221, 0.081] [0.149, -0.032, -0.032]</t>
  </si>
  <si>
    <t>[1.0, 0.0, 0.3] [0.623, 0.031, 0.114] [0.708, -0.212, -0.0] [0.669, 0.0, 0.201]</t>
  </si>
  <si>
    <t>[0.732, 0.0, -0.22] [1.0, -0.212, -0.212] [1.0, -0.006, 0.297] [0.978, 0.015, -0.024]</t>
  </si>
  <si>
    <t>[1.0, 0.051, -0.279] [0.158, -0.033, -0.033] [0.612, 0.063, -0.158] [0.237, -0.05, -0.05]</t>
  </si>
  <si>
    <t>[1.0, 0.204, 0.103] [0.044, -0.0, -0.013] [0.881, -0.187, -0.187] [0.077, -0.0, 0.023]</t>
  </si>
  <si>
    <t>[1.0, 0.245, -0.132] [0.126, -0.038, -0.0] [0.761, 0.0, -0.228] [0.117, -0.035, -0.0]</t>
  </si>
  <si>
    <t>[1.0, -0.206, -0.215] [0.027, -0.006, 0.006] [0.915, 0.232, 0.103] [0.06, -0.013, -0.013]</t>
  </si>
  <si>
    <t>[1.0, -0.253, 0.114] [0.264, 0.056, 0.056] [0.463, -0.102, 0.089] [0.283, 0.06, 0.06]</t>
  </si>
  <si>
    <t>[1.0, -0.273, -0.066] [0.141, 0.042, -0.0] [0.772, 0.072, 0.202] [0.091, 0.027, -0.0]</t>
  </si>
  <si>
    <t>[1.0, -0.034, -0.286] [0.139, -0.039, 0.006] [0.772, 0.232, -0.0] [0.093, -0.02, -0.02]</t>
  </si>
  <si>
    <t>[1.0, -0.104, 0.203] [0.0, 0.0, -0.0] [0.744, -0.198, -0.062] [0.26, 0.0, 0.078]</t>
  </si>
  <si>
    <t>[1.0, -0.025, -0.197] [0.602, -0.123, 0.13] [0.0, 0.0, 0.0] [0.415, -0.0, -0.125]</t>
  </si>
  <si>
    <t>[1.0, -0.154, -0.177] [0.416, -0.0, -0.125] [0.029, -0.006, -0.006] [0.572, 0.0, 0.172]</t>
  </si>
  <si>
    <t>[1.0, 0.012, 0.135] [0.561, 0.112, -0.122] [0.0, 0.0, -0.0] [0.411, -0.087, -0.087]</t>
  </si>
  <si>
    <t>[1.0, -0.025, -0.29] [0.031, -0.004, -0.007] [1.0, -0.146, 0.047] [0.0, 0.0, 0.0]</t>
  </si>
  <si>
    <t>[1.0, 0.206, -0.177] [0.0, 0.0, 0.0] [0.378, -0.08, 0.08] [0.633, 0.118, -0.141]</t>
  </si>
  <si>
    <t>[1.0, -0.255, -0.108] [0.544, -0.074, -0.132] [0.465, -0.1, -0.095] [0.0, -0.0, -0.0]</t>
  </si>
  <si>
    <t>[1.0, 0.0, -0.3] [0.377, -0.079, -0.08] [0.397, -0.103, 0.005]</t>
  </si>
  <si>
    <t>[1.0, 0.068, -0.074] [0.437, -0.127, 0.009] [0.353, -0.0, 0.106]</t>
  </si>
  <si>
    <t>[1.0, 0.221, -0.191] [0.442, -0.115, -0.041] [0.172, -0.021, 0.043]</t>
  </si>
  <si>
    <t>[1.0, -0.046, -0.281] [0.596, 0.148, 0.075] [0.211, 0.011, -0.059]</t>
  </si>
  <si>
    <t>[1.0, -0.238, 0.005] [0.338, -0.031, 0.088] [0.382, 0.081, 0.081]</t>
  </si>
  <si>
    <t>[1.0, -0.245, -0.134] [0.359, 0.071, 0.078] [0.258, 0.071, -0.016]</t>
  </si>
  <si>
    <t>[1.0, 0.0, -0.3] [0.515, 0.024, -0.009] [0.259, 0.0, -0.054]</t>
  </si>
  <si>
    <t>[1.0, -0.1, -0.022] [0.34, -0.082, 0.047] [0.398, -0.0, 0.119]</t>
  </si>
  <si>
    <t>[1.0, -0.065, -0.122] [0.145, -0.042, -0.003] [0.091, -0.0, 0.027]</t>
  </si>
  <si>
    <t>[1.0, 0.0, -0.3] [0.626, -0.119, -0.07] [0.562, 0.0, -0.018]</t>
  </si>
  <si>
    <t>[1.0, 0.252, -0.01] [0.844, -0.242, 0.028] [0.713, 0.0, 0.214]</t>
  </si>
  <si>
    <t>[1.0, 0.091, -0.262] [0.697, -0.178, -0.076] [0.887, -0.207, 0.142]</t>
  </si>
  <si>
    <t>[1.0, 0.0, -0.3] [0.818, 0.161, 0.1] [0.369, 0.0, -0.041]</t>
  </si>
  <si>
    <t>[1.0, -0.274, 0.064] [0.867, 0.066, 0.233] [0.711, 0.165, 0.116]</t>
  </si>
  <si>
    <t>[0.932, -0.151, -0.217] [1.0, 0.221, 0.191] [0.499, 0.127, -0.055]</t>
  </si>
  <si>
    <t>[1.0, 0.0, -0.3] [0.722, 0.021, 0.015] [0.465, 0.0, -0.03]</t>
  </si>
  <si>
    <t>[1.0, -0.112, 0.159] [0.86, -0.114, 0.182] [1.0, 0.0, 0.3]</t>
  </si>
  <si>
    <t>[0.838, 0.0, -0.251] [1.0, -0.186, -0.046] [0.785, 0.209, -0.065]</t>
  </si>
  <si>
    <t>[1.0, -0.0, -0.3] [0.524, -0.122, -0.085] [0.494, -0.022, -0.017]</t>
  </si>
  <si>
    <t>[1.0, 0.123, -0.055] [0.558, -0.161, 0.015] [0.46, 0.0, 0.138]</t>
  </si>
  <si>
    <t>[1.0, 0.186, -0.223] [0.555, -0.143, -0.057] [0.463, -0.103, 0.087]</t>
  </si>
  <si>
    <t>[1.0, 0.0, -0.3] [0.751, 0.183, 0.103] [0.267, 0.005, -0.055]</t>
  </si>
  <si>
    <t>[1.0, -0.28, 0.047] [0.505, 0.006, 0.149] [0.513, 0.111, 0.104]</t>
  </si>
  <si>
    <t>[1.0, -0.229, -0.172] [0.639, 0.138, 0.13] [0.379, 0.1, -0.034]</t>
  </si>
  <si>
    <t>[1.0, 0.0, -0.3] [0.637, 0.022, 0.005] [0.381, 0.0, -0.039]</t>
  </si>
  <si>
    <t>[1.0, -0.118, 0.032] [0.451, -0.104, 0.076] [0.567, 0.0, 0.17]</t>
  </si>
  <si>
    <t>[1.0, -0.025, -0.197] [0.602, -0.123, 0.13] [0.415, 0.0, -0.125]</t>
  </si>
  <si>
    <t>[1.0, -0.158, -0.18] [0.43, -0.01, -0.125] [0.588, 0.0, 0.176]</t>
  </si>
  <si>
    <t>[1.0, 0.012, 0.135] [0.561, 0.112, -0.122] [0.411, -0.087, -0.087]</t>
  </si>
  <si>
    <t>[1.0, 0.0, -0.3] [0.644, 0.013, 0.111] [0.387, 0.0, 0.067]</t>
  </si>
  <si>
    <t>[1.0, 0.186, -0.223] [0.307, -0.026, 0.081] [0.711, 0.172, -0.1]</t>
  </si>
  <si>
    <t>[1.0, -0.229, -0.172] [0.778, -0.153, -0.092] [0.24, -0.0, 0.072]</t>
  </si>
  <si>
    <t>[1.0, -0.162, 0.233] [0.298, -0.063, 0.063] [0.264, 0.078, -0.004] [0.634, 0.0, 0.19]</t>
  </si>
  <si>
    <t>[1.0, -0.28, 0.049] [0.356, 0.076, -0.076] [0.48, 0.13, 0.034] [0.395, 0.119, 0.0]</t>
  </si>
  <si>
    <t>[1.0, -0.101, 0.122] [0.0, 0.0, -0.0] [0.547, 0.142, 0.054] [0.153, 0.0, 0.046]</t>
  </si>
  <si>
    <t>[1.0, -0.098, 0.241] [0.395, -0.084, 0.084] [0.193, 0.058, 0.0] [0.676, 0.0, 0.203]</t>
  </si>
  <si>
    <t>[1.0, -0.29, -0.025] [0.684, 0.145, -0.145] [0.779, 0.219, -0.034] [0.055, 0.012, -0.012]</t>
  </si>
  <si>
    <t>[1.0, 0.285, 0.037] [0.43, -0.114, -0.036] [0.283, 0.07, 0.036] [0.0, 0.0, 0.0]</t>
  </si>
  <si>
    <t>[1.0, -0.136, 0.239] [0.346, -0.073, 0.073] [0.235, 0.07, 0.0] [0.65, 0.0, 0.195]</t>
  </si>
  <si>
    <t>[1.0, -0.293, 0.017] [0.51, 0.108, -0.108] [0.607, 0.181, 0.002] [0.248, 0.074, -0.0]</t>
  </si>
  <si>
    <t>[1.0, 0.141, 0.041] [0.021, 0.004, -0.004] [0.504, 0.123, 0.068] [0.0, 0.0, 0.0]</t>
  </si>
  <si>
    <t>[1.0, -0.188, 0.222] [0.254, 0.0, 0.076] [0.26, 0.021, -0.069] [0.85, 0.0, 0.255]</t>
  </si>
  <si>
    <t>[1.0, -0.273, 0.066] [0.222, 0.047, -0.047] [0.158, -0.033, 0.033] [1.0, 0.111, -0.01]</t>
  </si>
  <si>
    <t>[1.0, -0.238, 0.151] [0.0, 0.0, -0.0] [0.215, -0.049, -0.038] [1.0, -0.035, 0.104]</t>
  </si>
  <si>
    <t>[1.0, -0.142, 0.241] [0.391, 0.0, 0.117] [0.206, 0.0, -0.062] [0.947, -0.007, 0.281]</t>
  </si>
  <si>
    <t>[1.0, -0.296, -0.01] [0.447, 0.095, -0.095] [0.276, -0.059, 0.059] [1.0, 0.025, -0.137]</t>
  </si>
  <si>
    <t>[1.0, -0.237, 0.153] [0.341, 0.076, 0.064] [0.603, -0.18, -0.003] [1.0, -0.3, -0.0]</t>
  </si>
  <si>
    <t>[1.0, -0.168, 0.23] [0.313, 0.0, 0.094] [0.237, 0.009, -0.068] [0.892, 0.0, 0.268]</t>
  </si>
  <si>
    <t>[1.0, -0.284, 0.038] [0.309, 0.065, -0.065] [0.203, -0.043, 0.043] [1.0, 0.08, -0.058]</t>
  </si>
  <si>
    <t>[1.0, -0.24, 0.146] [0.0, 0.0, 0.0] [0.355, -0.1, -0.015] [1.0, -0.194, 0.019]</t>
  </si>
  <si>
    <t>[1.0, -0.171, 0.229] [0.266, -0.051, 0.059] [0.223, 0.047, -0.047] [0.757, 0.0, 0.227]</t>
  </si>
  <si>
    <t>[1.0, -0.289, 0.027] [0.353, 0.075, -0.075] [0.09, 0.0, 0.027] [0.945, 0.28, 0.01]</t>
  </si>
  <si>
    <t>[1.0, -0.235, 0.158] [0.0, 0.0, 0.0] [0.188, 0.04, -0.04] [0.812, 0.108, 0.169]</t>
  </si>
  <si>
    <t>[1.0, -0.12, 0.25] [0.41, -0.062, 0.097] [0.157, 0.033, -0.033] [0.829, 0.0, 0.249]</t>
  </si>
  <si>
    <t>[1.0, -0.249, -0.123] [0.779, 0.165, -0.165] [0.083, 0.025, -0.0] [0.994, 0.265, -0.079]</t>
  </si>
  <si>
    <t>[1.0, 0.299, -0.003] [1.0, 0.23, 0.168] [0.709, -0.213, -0.0] [0.565, -0.145, 0.058]</t>
  </si>
  <si>
    <t>[1.0, -0.149, 0.238] [0.328, -0.055, 0.076] [0.194, 0.041, -0.041] [0.788, 0.0, 0.236]</t>
  </si>
  <si>
    <t>[1.0, -0.286, -0.033] [0.545, 0.116, -0.116] [0.058, 0.017, -0.0] [0.996, 0.298, -0.003]</t>
  </si>
  <si>
    <t>[1.0, -0.199, 0.217] [0.37, -0.066, 0.084] [0.26, 0.055, -0.055] [0.717, 0.0, 0.215]</t>
  </si>
  <si>
    <t>[1.0, -0.259, 0.099] [0.539, 0.114, -0.114] [0.137, -0.0, 0.041] [0.916, 0.245, 0.072]</t>
  </si>
  <si>
    <t>[1.0, -0.044, -0.124] [0.0, 0.0, 0.0] [0.0, 0.0, 0.0] [0.972, -0.09, 0.254]</t>
  </si>
  <si>
    <t>[1.0, 0.0, 0.3] [0.086, 0.018, -0.018] [0.246, 0.052, -0.052] [0.793, -0.008, -0.098]</t>
  </si>
  <si>
    <t>[1.0, -0.235, 0.158] [0.0, 0.0, -0.0] [0.0, -0.0, -0.0] [1.0, -0.281, -0.026]</t>
  </si>
  <si>
    <t>[1.0, 0.285, -0.027] [0.0, 0.0, -0.0] [1.0, 0.228, 0.173] [0.0, 0.0, -0.0]</t>
  </si>
  <si>
    <t>[0.343, 0.047, 0.084] [1.0, 0.212, -0.212] [0.0, 0.0, -0.0] [1.0, -0.131, 0.163] [-0.0, 0.0, -0.0] [1.0, 0.212, -0.212] [1.0, 0.0, 0.3] [0.589, 0.0, -0.177] [0.0, 0.0, 0.0]</t>
  </si>
  <si>
    <t>[0.124, -0.037, -0.0] [1.0, 0.018, -0.27] [1.0, -0.0, -0.3] [0.453, -0.0, -0.136] [0.0, 0.0, -0.0] [1.0, 0.212, -0.212] [0.301, 0.0, 0.09] [1.0, -0.212, -0.212] [1.0, -0.212, 0.212]</t>
  </si>
  <si>
    <t>[0.908, -0.08, 0.239] [1.0, 0.212, -0.212] [0.591, 0.0, -0.177] [1.0, -0.02, -0.292] [0.0, 0.0, -0.0] [1.0, 0.212, -0.212] [1.0, 0.0, 0.3] [1.0, 0.0, -0.3] [0.602, -0.128, -0.128]</t>
  </si>
  <si>
    <t>[0.73, 0.085, 0.184] [1.0, 0.212, -0.212] [0.0, 0.0, -0.0] [1.0, 0.0, 0.3] [0.28, -0.059, -0.059] [0.772, 0.164, -0.164] [1.0, 0.0, 0.3] [0.396, -0.0, -0.119] [0.0, 0.0, -0.0]</t>
  </si>
  <si>
    <t>[0.859, -0.208, 0.119] [1.0, -0.197, -0.218] [1.0, -0.0, -0.3] [0.551, -0.0, -0.165] [0.0, 0.0, 0.0] [1.0, -0.0, -0.3] [1.0, -0.262, -0.091] [1.0, -0.3, -0.0] [1.0, -0.212, 0.212]</t>
  </si>
  <si>
    <t>[1.0, 0.0, 0.3] [1.0, -0.212, -0.212] [0.556, 0.167, -0.0] [0.866, -0.184, -0.184] [0.552, -0.117, -0.117] [0.186, 0.039, -0.039] [1.0, -0.194, 0.22] [1.0, -0.212, -0.212] [0.0, 0.0, 0.0]</t>
  </si>
  <si>
    <t>[0.546, 0.058, 0.14] [1.0, 0.212, -0.212] [0.0, 0.0, -0.0] [1.0, -0.005, 0.298] [0.0, 0.0, -0.0] [0.948, 0.201, -0.201] [1.0, 0.0, 0.3] [0.534, -0.0, -0.16] [0.0, 0.0, 0.0]</t>
  </si>
  <si>
    <t>[0.419, -0.126, -0.0] [1.0, -0.051, -0.279] [1.0, -0.0, -0.3] [0.363, 0.0, -0.109] [0.0, -0.0, -0.0] [1.0, 0.212, -0.212] [0.685, -0.156, 0.119] [1.0, -0.3, -0.0] [1.0, -0.212, 0.212]</t>
  </si>
  <si>
    <t>[1.0, 0.0, 0.3] [1.0, -0.029, -0.288] [0.515, 0.109, -0.109] [1.0, -0.197, -0.218] [0.0, 0.0, -0.0] [1.0, 0.212, -0.212] [1.0, 0.0, 0.3] [1.0, -0.212, -0.212] [0.349, -0.09, -0.034]</t>
  </si>
  <si>
    <t>[0.0, -0.0, -0.0] [1.0, 0.3, -0.0] [0.0, 0.0, -0.0] [1.0, 0.3, 0.0] [0.453, -0.096, 0.096] [0.996, 0.18, 0.224] [1.0, 0.212, 0.212] [0.58, -0.0, -0.174] [0.203, -0.0, -0.061]</t>
  </si>
  <si>
    <t>[0.0, -0.0, -0.0] [0.9, 0.27, 0.0] [1.0, 0.0, -0.3] [1.0, 0.212, -0.212] [0.445, -0.064, 0.107] [1.0, -0.212, -0.212] [1.0, 0.3, 0.0] [1.0, 0.205, 0.215] [0.948, 0.0, -0.284]</t>
  </si>
  <si>
    <t>[0.0, 0.0, -0.0] [1.0, 0.3, 0.0] [0.825, -0.028, -0.236] [1.0, 0.212, -0.212] [1.0, -0.212, 0.212] [1.0, 0.031, 0.193] [1.0, 0.212, 0.212] [1.0, 0.0, -0.3] [0.631, -0.0, -0.189]</t>
  </si>
  <si>
    <t>[0.004, 0.001, -0.001] [1.0, 0.3, 0.0] [0.0, 0.0, -0.0] [1.0, 0.0, 0.3] [1.0, -0.248, 0.126] [1.0, 0.212, 0.212] [1.0, 0.162, 0.233] [0.392, -0.0, -0.118] [0.082, -0.0, -0.025]</t>
  </si>
  <si>
    <t>[0.0, -0.0, 0.0] [0.788, 0.167, 0.167] [1.0, 0.0, -0.3] [0.408, 0.087, -0.087] [1.0, 0.093, 0.261] [1.0, -0.212, -0.212] [1.0, 0.212, -0.212] [1.0, 0.0, 0.3] [0.517, 0.045, -0.136]</t>
  </si>
  <si>
    <t>[0.0, -0.0, -0.0] [0.813, 0.19, 0.13] [0.222, -0.067, 0.0] [1.0, 0.3, -0.0] [1.0, 0.0, 0.3] [1.0, -0.212, 0.212] [1.0, 0.3, 0.0] [0.948, 0.248, -0.087] [0.0, 0.0, -0.0]</t>
  </si>
  <si>
    <t>[0.0, -0.0, 0.0] [1.0, 0.3, 0.0] [0.0, -0.0, 0.0] [1.0, 0.229, 0.172] [0.675, -0.143, 0.143] [1.0, 0.238, 0.15] [1.0, 0.212, 0.212] [0.424, -0.0, -0.127] [0.215, -0.0, -0.064]</t>
  </si>
  <si>
    <t>[0.0, 0.0, -0.0] [0.707, 0.201, 0.027] [1.0, 0.0, -0.3] [0.956, 0.203, -0.203] [0.639, 0.0, 0.192] [1.0, -0.212, -0.212] [1.0, 0.273, -0.066] [1.0, 0.0, 0.3] [1.0, 0.0, -0.3]</t>
  </si>
  <si>
    <t>[0.0, -0.0, 0.0] [0.999, 0.3, -0.0] [0.67, -0.142, -0.142] [1.0, 0.215, -0.206] [1.0, -0.212, 0.212] [1.0, -0.212, 0.212] [1.0, 0.212, 0.212] [0.971, 0.206, -0.206] [0.371, 0.079, -0.079]</t>
  </si>
  <si>
    <t>[0.0, 0.0, -0.0] [1.0, 0.291, -0.022] [0.0, 0.0, 0.0] [1.0, 0.0, 0.3] [0.291, -0.087, -0.0] [0.828, 0.221, -0.066] [1.0, 0.0, 0.3] [0.544, 0.0, -0.163] [0.0, 0.0, 0.0]</t>
  </si>
  <si>
    <t>[0.0, -0.0, 0.0] [0.452, 0.117, 0.044] [1.0, -0.0, -0.3] [0.745, 0.0, -0.223] [0.0, 0.0, -0.0] [1.0, 0.0, -0.3] [0.529, 0.112, -0.112] [1.0, -0.212, 0.212] [1.0, -0.227, -0.176]</t>
  </si>
  <si>
    <t>[0.0, -0.0, -0.0] [1.0, 0.3, -0.0] [0.749, -0.062, -0.199] [1.0, 0.212, -0.212] [0.249, -0.053, 0.053] [1.0, 0.22, -0.193] [1.0, 0.212, 0.212] [1.0, -0.0, -0.3] [0.598, -0.0, -0.179]</t>
  </si>
  <si>
    <t>[0.453, 0.096, -0.096] [1.0, 0.215, -0.206] [0.0, 0.0, -0.0] [1.0, 0.0, 0.3] [0.819, -0.246, -0.0] [0.835, 0.251, -0.0] [1.0, 0.0, 0.3] [0.27, 0.0, -0.081] [-0.0, -0.0, -0.0]</t>
  </si>
  <si>
    <t>[0.736, -0.221, -0.0] [0.572, 0.166, 0.013] [1.0, 0.0, -0.3] [0.289, 0.0, -0.087] [0.048, 0.014, -0.0] [1.0, -0.212, -0.212] [1.0, -0.0, -0.3] [1.0, 0.0, 0.3] [1.0, 0.0, 0.3]</t>
  </si>
  <si>
    <t>[1.0, 0.0, 0.3] [1.0, -0.212, -0.212] [0.076, -0.0, 0.023] [1.0, 0.0, 0.3] [1.0, -0.248, 0.126] [0.973, -0.206, 0.206] [1.0, -0.03, -0.288] [0.468, -0.099, 0.099] [0.0, -0.0, 0.0]</t>
  </si>
  <si>
    <t>[0.176, 0.037, -0.037] [1.0, 0.252, -0.116] [0.0, 0.0, -0.0] [1.0, 0.0, 0.3] [0.53, -0.159, -0.0] [0.808, 0.242, -0.0] [1.0, 0.0, 0.3] [0.469, -0.0, -0.141] [0.0, 0.0, 0.0]</t>
  </si>
  <si>
    <t>[0.0, -0.0, 0.0] [0.71, 0.213, 0.0] [1.0, 0.0, -0.3] [0.502, 0.0, -0.151] [0.0, -0.0, -0.0] [1.0, -0.01, -0.296] [1.0, 0.069, -0.272] [1.0, -0.071, 0.271] [1.0, -0.212, 0.212]</t>
  </si>
  <si>
    <t>[0.421, 0.089, -0.089] [1.0, 0.272, -0.068] [0.0, -0.0, 0.0] [1.0, 0.0, 0.3] [0.602, -0.181, 0.0] [0.978, 0.293, -0.0] [1.0, 0.0, 0.3] [0.793, -0.0, -0.238] [0.0, 0.0, 0.0]</t>
  </si>
  <si>
    <t>[0.0, 0.0, 0.0] [0.857, 0.237, -0.049] [1.0, 0.0, -0.3] [1.0, 0.0, -0.3] [0.209, 0.044, -0.044] [1.0, -0.096, -0.26] [1.0, -0.0, -0.3] [1.0, -0.212, 0.212] [0.714, -0.151, 0.151]</t>
  </si>
  <si>
    <t>[0.786, 0.236, -0.0] [1.0, 0.0, 0.3] [0.622, -0.177, -0.025] [1.0, -0.212, -0.212] [0.608, 0.182, 0.0] [1.0, 0.212, 0.212] [1.0, -0.212, 0.212] [0.254, 0.054, -0.054] [1.0, 0.212, -0.212]</t>
  </si>
  <si>
    <t>[0.36, -0.076, -0.076] [1.0, 0.212, -0.212] [0.471, 0.075, -0.11] [1.0, 0.212, -0.212] [0.839, -0.252, -0.0] [1.0, 0.0, -0.3] [1.0, 0.277, 0.055] [1.0, -0.212, -0.212] [-0.0, 0.0, 0.0]</t>
  </si>
  <si>
    <t>[0.0, 0.0, -0.0] [1.0, 0.3, -0.0] [0.938, -0.282, -0.0] [1.0, 0.245, -0.134] [1.0, -0.212, 0.212] [0.788, -0.167, 0.167] [1.0, 0.212, 0.212] [0.915, 0.0, -0.275] [0.702, 0.0, -0.211]</t>
  </si>
  <si>
    <t>[1.0, 0.0, 0.3] [1.0, -0.036, -0.285] [0.779, 0.165, -0.165] [0.985, 0.0, -0.296] [0.556, -0.118, -0.118] [1.0, 0.212, -0.212] [1.0, 0.0, 0.3] [1.0, 0.0, -0.3] [0.42, -0.089, -0.089]</t>
  </si>
  <si>
    <t>[1.0, -0.056, -0.277] [0.071, -0.0, 0.021] [0.504, 0.107, 0.107] [0.062, 0.013, 0.013] [0.0, -0.0, 0.0] [0.0, -0.0, -0.0] [-0.0, 0.0, 0.0] [0.0, -0.0, -0.0] [0.0, -0.0, -0.0] [0.233, 0.07, 0.0] [0.0, -0.0, 0.0] [0.0, -0.0, -0.0]</t>
  </si>
  <si>
    <t>[1.0, 0.187, -0.173] [0.0, -0.0, 0.0] [0.646, 0.137, 0.137] [0.0, 0.0, 0.0] [0.0, 0.0, -0.0] [0.0, 0.0, -0.0] [0.0, 0.0, -0.0] [0.49, 0.104, 0.104] [0.0, -0.0, 0.0] [0.0, 0.0, -0.0] [0.057, 0.017, 0.0] [0.0, -0.0, -0.0]</t>
  </si>
  <si>
    <t>[1.0, 0.081, -0.266] [0.064, -0.0, 0.019] [0.53, 0.112, 0.112] [0.109, 0.023, 0.023] [0.0, -0.0, 0.0] [0.0, 0.0, -0.0] [-0.0, 0.0, -0.0] [0.0, 0.0, 0.0] [0.0, -0.0, -0.0] [0.0, -0.0, -0.0] [0.111, 0.024, 0.024] [0.0, -0.0, 0.0]</t>
  </si>
  <si>
    <t>[1.0, -0.23, -0.169] [0.083, -0.0, 0.025] [0.277, 0.059, 0.059] [0.404, -0.121, -0.0] [0.0, -0.0, -0.0] [0.0, 0.0, -0.0] [0.0, -0.0, -0.0] [0.0, -0.0, 0.0] [0.0, -0.0, -0.0] [0.0, 0.0, -0.0] [0.0, 0.0, 0.0] [0.173, -0.0, -0.052]</t>
  </si>
  <si>
    <t>[1.0, -0.289, 0.025] [0.365, -0.0, -0.11] [0.508, -0.132, 0.05] [-0.0, 0.0, 0.0] [0.0, 0.0, -0.0] [0.0, 0.0, -0.0] [0.0, 0.0, -0.0] [0.0, 0.0, -0.0] [0.0, -0.0, 0.0] [0.0, 0.0, -0.0] [0.244, 0.052, -0.052] [0.0, -0.0, -0.0]</t>
  </si>
  <si>
    <t>[1.0, -0.3, -0.0] [0.111, 0.024, -0.022] [0.205, 0.0, 0.061] [0.375, -0.113, 0.0] [0.0, -0.0, 0.0] [0.0, -0.0, -0.0] [0.0, 0.0, -0.0] [0.0, -0.0, -0.0] [0.0, -0.0, 0.0] [0.0, 0.0, -0.0] [0.0, 0.0, 0.0] [0.06, -0.0, -0.018]</t>
  </si>
  <si>
    <t>[1.0, -0.212, -0.212] [0.087, -0.0, 0.026] [0.446, 0.095, 0.095] [0.062, -0.019, -0.0] [0.0, -0.0, 0.0] [0.0, 0.0, -0.0] [0.0, -0.0, -0.0] [0.0, -0.0, 0.0] [0.0, -0.0, 0.0] [0.243, 0.073, -0.0] [0.0, -0.0, 0.0] [0.055, -0.0, -0.017]</t>
  </si>
  <si>
    <t>[1.0, -0.116, 0.183] [0.0, -0.0, 0.0] [0.373, 0.079, 0.079] [-0.0, -0.0, 0.0] [0.0, 0.0, 0.0] [0.0, -0.0, -0.0] [0.0, 0.0, -0.0] [0.408, 0.087, 0.087] [0.0, -0.0, -0.0] [0.0, -0.0, -0.0] [0.181, 0.054, -0.0] [0.0, 0.0, -0.0]</t>
  </si>
  <si>
    <t>[1.0, -0.2, -0.104] [0.039, -0.0, 0.012] [0.448, 0.095, 0.095] [-0.0, 0.0, 0.0] [0.0, 0.0, 0.0] [0.0, 0.0, -0.0] [0.0, 0.0, -0.0] [0.079, 0.017, 0.017] [0.0, -0.0, -0.0] [0.0, 0.0, -0.0] [0.0, 0.0, -0.0] [0.0, -0.0, 0.0]</t>
  </si>
  <si>
    <t>[1.0, 0.0, -0.3] [0.085, -0.0, 0.026] [0.414, 0.088, 0.088] [0.116, 0.025, 0.025] [0.0, -0.0, 0.0] [0.0, -0.0, -0.0] [0.0, 0.0, -0.0] [0.0, -0.0, -0.0] [-0.0, -0.0, 0.0] [0.779, 0.206, -0.066] [0.0, -0.0, 0.0] [0.0, -0.0, -0.0]</t>
  </si>
  <si>
    <t>[1.0, 0.212, -0.212] [0.0, 0.0, -0.0] [0.0, 0.0, 0.0] [0.0, 0.0, 0.0] [0.066, -0.0, 0.02] [0.275, -0.082, -0.0] [0.022, -0.005, -0.005] [1.0, 0.0, 0.3] [1.0, -0.0, -0.3] [1.0, -0.0, -0.3] [0.411, -0.0, 0.123] [0.192, -0.041, -0.041]</t>
  </si>
  <si>
    <t>[1.0, 0.212, -0.212] [0.0, 0.0, -0.0] [0.0, 0.0, 0.0] [0.556, 0.118, 0.118] [0.0, 0.0, 0.0] [0.0, 0.0, -0.0] [0.0, -0.0, 0.0] [0.0, -0.0, 0.0] [0.186, 0.0, -0.056] [0.8, 0.0, -0.24] [0.091, -0.0, 0.027] [0.263, -0.056, -0.056]</t>
  </si>
  <si>
    <t>[1.0, -0.212, -0.212] [0.109, -0.0, 0.033] [0.171, 0.036, 0.036] [0.668, -0.2, -0.0] [0.0, -0.0, 0.0] [0.0, 0.0, -0.0] [0.0, -0.0, -0.0] [-0.0, -0.0, 0.0] [0.0, -0.0, -0.0] [0.117, 0.035, -0.0] [0.0, -0.0, 0.0] [0.273, -0.0, -0.082]</t>
  </si>
  <si>
    <t>[1.0, -0.3, -0.0] [0.261, 0.0, -0.078] [0.242, -0.073, 0.0] [1.0, -0.3, -0.0] [1.0, 0.212, -0.212] [0.0, -0.0, -0.0] [0.546, 0.164, -0.0] [0.0, 0.0, -0.0] [0.0, -0.0, -0.0] [0.0, 0.0, 0.0] [0.254, -0.0, -0.076] [0.769, 0.231, 0.0]</t>
  </si>
  <si>
    <t>[1.0, -0.3, -0.0] [0.156, -0.0, -0.047] [0.0, -0.0, 0.0] [0.82, -0.246, -0.0] [0.0, -0.0, -0.0] [0.0, 0.0, -0.0] [0.0, 0.0, -0.0] [0.0, 0.0, -0.0] [0.164, 0.035, 0.035] [0.689, 0.146, 0.146] [0.0, -0.0, -0.0] [0.114, 0.034, -0.0]</t>
  </si>
  <si>
    <t>[1.0, -0.195, -0.219] [0.106, -0.0, 0.032] [0.386, 0.082, 0.082] [0.05, 0.011, 0.011] [0.0, -0.0, 0.0] [0.0, -0.0, -0.0] [0.0, 0.0, -0.0] [0.0, -0.0, 0.0] [0.0, -0.0, -0.0] [0.877, 0.263, 0.0] [0.0, -0.0, 0.0] [0.0, -0.0, -0.0]</t>
  </si>
  <si>
    <t>[1.0, 0.3, -0.0] [0.198, 0.059, -0.0] [0.571, -0.171, 0.0] [0.0, 0.0, 0.0] [1.0, -0.263, -0.09] [1.0, 0.212, 0.212] [0.706, -0.15, 0.15] [1.0, -0.3, 0.0] [1.0, -0.259, 0.099] [1.0, -0.3, -0.0] [1.0, -0.3, -0.0] [1.0, -0.0, 0.3]</t>
  </si>
  <si>
    <t>[1.0, 0.0, -0.3] [-0.0, -0.0, -0.0] [0.0, 0.0, -0.0] [1.0, 0.138, 0.243] [0.0, -0.0, 0.0] [0.0, 0.0, 0.0] [0.5, -0.0, 0.15] [0.0, 0.0, 0.0] [0.0, -0.0, 0.0] [1.0, -0.212, 0.212] [0.0, -0.0, 0.0] [0.976, 0.126, -0.232]</t>
  </si>
  <si>
    <t>[1.0, -0.014, -0.294] [0.075, -0.0, 0.022] [0.461, 0.098, 0.098] [0.124, 0.026, 0.026] [0.0, -0.0, 0.0] [0.0, -0.0, -0.0] [0.0, 0.0, -0.0] [0.0, -0.0, 0.0] [0.0, -0.0, 0.0] [0.424, 0.127, -0.0] [0.0, -0.0, 0.0] [0.0, -0.0, 0.0]</t>
  </si>
  <si>
    <t>[1.0, 0.212, -0.212] [0.0, 0.0, 0.0] [0.379, 0.08, 0.08] [-0.0, -0.0, -0.0] [0.0, -0.0, 0.0] [0.0, -0.0, -0.0] [0.272, -0.058, -0.058] [0.737, 0.0, 0.221] [0.395, -0.0, -0.119] [-0.0, 0.0, -0.0] [0.17, 0.0, 0.051] [0.0, -0.0, -0.0]</t>
  </si>
  <si>
    <t>[1.0, 0.212, -0.212] [0.0, 0.0, 0.0] [0.263, 0.056, 0.056] [0.128, 0.027, 0.027] [0.0, -0.0, 0.0] [0.0, -0.0, 0.0] [0.35, -0.074, -0.074] [0.0, -0.0, 0.0] [0.0, -0.0, -0.0] [0.26, -0.0, -0.078] [0.071, 0.0, 0.021] [0.0, -0.0, -0.0]</t>
  </si>
  <si>
    <t>[1.0, -0.219, -0.196] [0.096, -0.0, 0.029] [0.228, 0.048, 0.048] [0.548, -0.164, -0.0] [0.0, -0.0, 0.0] [0.0, 0.0, -0.0] [0.0, -0.0, -0.0] [0.0, -0.0, 0.0] [0.0, -0.0, 0.0] [0.0, 0.0, -0.0] [0.0, -0.0, 0.0] [0.235, -0.0, -0.07]</t>
  </si>
  <si>
    <t>[1.0, -0.3, -0.0] [0.0, 0.0, -0.0] [0.624, -0.187, -0.0] [0.3, -0.09, -0.0] [0.889, 0.189, -0.189] [0.0, 0.0, 0.0] [0.0, -0.0, -0.0] [0.0, 0.0, -0.0] [0.0, -0.0, 0.0] [0.0, 0.0, 0.0] [0.016, -0.0, -0.005] [0.219, 0.066, -0.0]</t>
  </si>
  <si>
    <t>[1.0, -0.3, -0.0] [0.116, -0.0, -0.035] [0.009, -0.003, 0.0] [0.752, -0.226, 0.0] [0.0, -0.0, 0.0] [0.0, 0.0, -0.0] [0.0, 0.0, -0.0] [0.0, 0.0, -0.0] [0.058, 0.017, -0.0] [0.0, 0.0, -0.0] [0.0, -0.0, 0.0] [0.175, 0.037, -0.037]</t>
  </si>
  <si>
    <t>[1.0, -0.212, -0.212] [0.095, -0.0, 0.029] [0.445, 0.094, 0.094] [-0.0, 0.0, 0.0] [0.0, -0.0, 0.0] [0.0, -0.0, -0.0] [0.0, 0.0, -0.0] [0.0, -0.0, 0.0] [0.0, -0.0, -0.0] [0.554, 0.166, -0.0] [0.0, 0.0, 0.0] [0.007, -0.0, -0.002]</t>
  </si>
  <si>
    <t>[1.0, 0.212, 0.212] [0.369, 0.111, 0.0] [1.0, -0.212, 0.212] [0.0, -0.0, 0.0] [1.0, 0.3, 0.0] [0.0, -0.0, -0.0] [0.0, -0.0, -0.0] [1.0, -0.3, -0.0] [0.19, 0.057, -0.0] [0.0, -0.0, 0.0] [1.0, 0.254, -0.016] [0.13, -0.0, -0.039]</t>
  </si>
  <si>
    <t>[1.0, -0.212, -0.212] [0.313, -0.0, 0.094] [0.377, 0.08, 0.08] [0.28, -0.084, -0.0] [0.0, 0.0, -0.0] [0.0, -0.0, -0.0] [0.0, 0.0, -0.0] [0.0, 0.0, -0.0] [0.0, 0.0, 0.0] [0.148, 0.044, -0.0] [0.0, -0.0, 0.0] [0.21, 0.0, -0.063]</t>
  </si>
  <si>
    <t>[1.0, 0.0, -0.3] [0.0, -0.0, 0.0] [0.451, -0.096, 0.096] [0.297, -0.0, 0.089] [0.0, -0.0, 0.0] [0.0, 0.0, -0.0] [0.0, 0.0, 0.0] [0.0, -0.0, -0.0] [0.0, 0.0, -0.0] [0.229, 0.049, -0.049] [0.403, -0.0, -0.121] [0.035, 0.01, 0.0]</t>
  </si>
  <si>
    <t>[1.0, 0.054, 0.124] [0.0, 0.0, -0.0] [0.763, -0.096, 0.189] [0.0, -0.0, 0.0] [0.0, -0.0, 0.0] [0.0, 0.0, -0.0] [0.0, 0.0, -0.0] [0.0, -0.0, -0.0] [0.0, 0.0, -0.0] [0.0, 0.0, -0.0] [0.0, 0.0, 0.0] [0.209, 0.0, -0.063]</t>
  </si>
  <si>
    <t>[1.0, -0.212, -0.212] [0.0, 0.0, 0.0] [-0.0, 0.0, 0.0] [0.446, 0.065, -0.107] [0.0, 0.0, 0.0] [0.0, 0.0, 0.0] [0.0, -0.0, 0.0] [0.0, 0.0, -0.0] [0.0, -0.0, -0.0] [0.582, -0.028, -0.1] [0.0, 0.0, 0.0] [0.0, -0.0, -0.0]</t>
  </si>
  <si>
    <t>[1.0, 0.0, -0.3] [0.16, 0.048, -0.0] [0.0, 0.0, -0.0] [0.0, 0.0, -0.0] [0.0, -0.0, 0.0] [0.0, 0.0, -0.0] [0.0, -0.0, -0.0] [0.0, -0.0, 0.0] [0.0, -0.0, 0.0] [0.095, -0.02, 0.02] [0.0, -0.0, -0.0] [0.97, 0.094, -0.037]</t>
  </si>
  <si>
    <t>[1.0, -0.3, -0.0] [0.003, 0.0, -0.001] [0.3, 0.087, 0.008] [0.709, 0.15, 0.15] [0.0, 0.0, -0.0] [0.0, -0.0, 0.0] [0.0, 0.0, 0.0] [0.0, 0.0, 0.0] [0.0, -0.0, 0.0] [0.0, 0.0, 0.0] [0.017, 0.005, -0.0] [-0.0, -0.0, 0.0]</t>
  </si>
  <si>
    <t>[0.0, 0.0, 0.0] [0.0, 0.0, 0.0] [0.0, 0.0, 0.0]</t>
  </si>
  <si>
    <t>[0.0, 0.0, -0.0] [0.0, -0.0, -0.0] [0.0, -0.0, 0.0]</t>
  </si>
  <si>
    <t>[0.0, 0.0, 0.0] [0.0, -0.0, -0.0] [0.0, 0.0, 0.0]</t>
  </si>
  <si>
    <t>[0.417, -0.113, -0.03] [1.0, -0.064, 0.0] [1.0, 0.053, -0.036]</t>
  </si>
  <si>
    <t>[1.0, -0.277, -0.055] [0.501, -0.13, -0.041] [0.499, 0.106, -0.106]</t>
  </si>
  <si>
    <t>[1.0, 0.3, 0.0] [1.0, 0.3, -0.0] [1.0, 0.3, 0.0] [1.0, 0.263, -0.088] [0.933, 0.198, -0.198] [0.0, 0.0, -0.0] [0.518, 0.156, 0.0] [0.261, -0.055, 0.055] [0.0, -0.0, 0.0] [0.0, -0.0, 0.0] [0.0, 0.0, -0.0] [0.0, -0.0, -0.0] [0.0, -0.0, 0.0] [0.0, 0.0, 0.0] [0.0, -0.0, 0.0] [0.0, 0.0, -0.0] [0.0, 0.0, 0.0] [0.0, 0.0, -0.0] [0.876, -0.263, -0.0]</t>
  </si>
  <si>
    <t>[1.0, 0.174, -0.228] [1.0, 0.3, 0.0] [1.0, -0.212, 0.212] [1.0, -0.212, -0.212] [1.0, -0.3, -0.0] [0.147, -0.044, -0.0] [0.0, 0.0, 0.0] [0.055, 0.012, 0.012] [0.0, 0.0, 0.0] [-0.0, -0.0, 0.0] [0.0, 0.0, 0.0] [0.0, 0.0, 0.0] [0.0, -0.0, -0.0] [0.0, -0.0, -0.0] [0.0, -0.0, 0.0] [0.279, -0.069, 0.036] [0.0, 0.0, 0.0] [0.0, 0.0, -0.0] [1.0, -0.3, -0.0]</t>
  </si>
  <si>
    <t>[1.0, 0.3, 0.0] [1.0, 0.3, 0.0] [1.0, 0.279, 0.052] [1.0, 0.21, -0.213] [0.825, -0.248, -0.0] [0.0, -0.0, 0.0] [0.0, 0.0, 0.0] [0.041, -0.0, 0.012] [0.0, -0.0, 0.0] [-0.0, 0.0, 0.0] [0.0, -0.0, -0.0] [0.0, -0.0, 0.0] [0.0, 0.0, -0.0] [0.0, 0.0, 0.0] [0.0, 0.0, 0.0] [0.0, -0.0, 0.0] [0.0, -0.0, -0.0] [0.0, -0.0, 0.0] [1.0, -0.213, -0.21]</t>
  </si>
  <si>
    <t>[1.0, 0.3, -0.0] [1.0, 0.3, -0.0] [1.0, 0.3, 0.0] [1.0, 0.053, -0.278] [0.211, -0.0, -0.063] [0.735, 0.156, -0.156] [1.0, 0.3, -0.0] [0.0, -0.0, -0.0] [-0.0, -0.0, 0.0] [-0.0, 0.0, 0.0] [0.0, -0.0, -0.0] [0.0, -0.0, -0.0] [0.0, -0.0, -0.0] [0.0, -0.0, 0.0] [0.865, 0.184, 0.184] [0.0, -0.0, -0.0] [0.0, 0.0, 0.0] [0.0, -0.0, 0.0] [0.856, -0.257, -0.0]</t>
  </si>
  <si>
    <t>[1.0, -0.07, -0.271] [1.0, 0.101, -0.258] [1.0, 0.3, 0.0] [1.0, -0.212, -0.212] [0.875, -0.262, -0.0] [0.0, -0.0, -0.0] [0.037, -0.011, -0.0] [0.0, 0.0, -0.0] [0.0, -0.0, -0.0] [-0.0, -0.0, 0.0] [0.851, 0.181, -0.181] [0.0, 0.0, 0.0] [0.0, 0.0, -0.0] [0.0, 0.0, 0.0] [1.0, -0.212, 0.212] [0.0, -0.0, -0.0] [0.0, 0.0, 0.0] [-0.0, -0.0, 0.0] [1.0, -0.3, -0.0]</t>
  </si>
  <si>
    <t>[1.0, 0.212, -0.212] [1.0, 0.253, -0.113] [1.0, 0.3, 0.0] [1.0, -0.212, -0.212] [0.422, -0.09, -0.09] [-0.0, -0.0, -0.0] [0.867, 0.184, -0.184] [0.0, -0.0, -0.0] [0.0, -0.0, 0.0] [-0.0, -0.0, 0.0] [0.506, -0.107, -0.108] [0.0, 0.0, -0.0] [-0.0, 0.0, -0.0] [0.0, 0.0, 0.0] [1.0, -0.0, 0.3] [0.0, 0.0, -0.0] [0.0, 0.0, -0.0] [0.0, 0.0, -0.0] [1.0, -0.3, -0.0]</t>
  </si>
  <si>
    <t>[1.0, 0.3, -0.0] [1.0, 0.3, -0.0] [1.0, 0.3, 0.0] [1.0, 0.212, -0.212] [0.911, 0.108, -0.228] [-0.0, 0.0, -0.0] [0.976, 0.293, 0.0] [0.0, -0.0, -0.0] [0.0, -0.0, 0.0] [0.0, -0.0, 0.0] [0.0, 0.0, -0.0] [0.0, 0.0, -0.0] [0.0, 0.0, 0.0] [0.0, 0.0, 0.0] [0.333, -0.0, 0.1] [0.0, -0.0, -0.0] [0.0, 0.0, -0.0] [0.0, 0.0, 0.0] [0.753, -0.226, -0.0]</t>
  </si>
  <si>
    <t>[1.0, 0.0, -0.3] [1.0, 0.128, -0.247] [1.0, 0.032, 0.287] [1.0, -0.212, -0.212] [1.0, -0.3, -0.0] [0.199, -0.06, -0.0] [0.19, -0.057, 0.0] [0.0, 0.0, 0.0] [0.0, -0.0, -0.0] [-0.0, -0.0, 0.0] [-0.0, 0.0, 0.0] [0.0, -0.0, -0.0] [0.0, -0.0, 0.0] [0.0, 0.0, 0.0] [0.52, -0.11, 0.11] [0.0, 0.0, 0.0] [0.0, 0.0, -0.0] [0.0, 0.0, -0.0] [1.0, -0.3, -0.0]</t>
  </si>
  <si>
    <t>[1.0, 0.283, -0.042] [1.0, 0.3, 0.0] [1.0, 0.3, 0.0] [1.0, -0.188, -0.222] [0.267, -0.057, -0.057] [0.0, 0.0, -0.0] [0.829, 0.176, -0.176] [0.0, 0.0, -0.0] [0.0, -0.0, 0.0] [-0.0, 0.0, 0.0] [0.0, -0.0, -0.0] [0.0, -0.0, -0.0] [0.0, -0.0, -0.0] [0.0, 0.0, 0.0] [0.339, -0.0, 0.102] [0.0, 0.0, -0.0] [0.0, -0.0, 0.0] [-0.0, 0.0, -0.0] [1.0, -0.3, -0.0]</t>
  </si>
  <si>
    <t>[1.0, 0.212, 0.212] [1.0, 0.267, 0.08] [1.0, 0.3, 0.0] [1.0, 0.235, 0.157] [1.0, 0.3, 0.0] [1.0, 0.247, -0.128] [0.0, 0.0, -0.0] [1.0, -0.3, -0.0] [0.6, -0.127, 0.127] [-0.0, -0.0, 0.0] [0.0, 0.0, -0.0] [1.0, 0.212, -0.212] [0.0, 0.0, 0.0] [0.0, 0.0, 0.0] [0.0, 0.0, 0.0] [0.279, -0.059, -0.059] [0.0, 0.0, -0.0] [0.0, -0.0, 0.0] [0.0, 0.0, -0.0]</t>
  </si>
  <si>
    <t>[1.0, -0.28, 0.048] [1.0, -0.212, 0.212] [0.921, -0.195, 0.195] [1.0, -0.3, -0.0] [1.0, -0.3, -0.0] [0.451, -0.135, -0.0] [0.0, -0.0, 0.0] [1.0, 0.3, -0.0] [1.0, 0.3, 0.0] [0.0, 0.0, 0.0] [0.0, 0.0, 0.0] [1.0, -0.212, -0.212] [1.0, -0.237, -0.153] [0.0, -0.0, -0.0] [0.0, -0.0, 0.0] [1.0, -0.212, 0.212] [0.687, -0.206, 0.0] [-0.0, 0.0, -0.0] [1.0, -0.212, -0.212]</t>
  </si>
  <si>
    <t>[1.0, 0.0, 0.3] [0.598, 0.0, 0.179] [-0.0, 0.0, 0.0] [1.0, 0.0, 0.3] [1.0, -0.0, -0.3] [0.0, -0.0, -0.0] [0.0, -0.0, -0.0] [1.0, -0.212, -0.212] [1.0, 0.0, 0.3] [0.0, 0.0, -0.0] [0.0, 0.0, -0.0] [1.0, 0.217, -0.2] [1.0, 0.14, -0.242] [0.0, 0.0, -0.0] [0.0, 0.0, 0.0] [1.0, -0.0, -0.3] [0.163, 0.035, -0.035] [0.0, -0.0, -0.0] [0.799, -0.169, -0.169]</t>
  </si>
  <si>
    <t>[0.876, 0.263, -0.0] [1.0, 0.249, -0.123] [1.0, 0.212, -0.212] [1.0, 0.3, 0.0] [1.0, 0.3, -0.0] [1.0, 0.3, 0.0] [1.0, 0.298, -0.004] [0.582, -0.175, -0.0] [1.0, -0.3, 0.0] [1.0, -0.3, -0.0] [1.0, -0.3, -0.0] [0.0, -0.0, 0.0] [0.0, 0.0, -0.0] [1.0, 0.212, 0.212] [1.0, 0.232, 0.163] [0.0, -0.0, -0.0] [0.0, 0.0, -0.0] [0.0, -0.0, 0.0] [0.0, -0.0, -0.0]</t>
  </si>
  <si>
    <t>[1.0, -0.3, -0.0] [1.0, -0.3, -0.0] [1.0, -0.3, 0.0] [1.0, -0.212, -0.212] [1.0, -0.258, -0.101] [0.528, -0.112, -0.112] [0.683, -0.205, -0.0] [0.0, 0.0, -0.0] [1.0, 0.3, 0.0] [1.0, 0.3, -0.0] [1.0, 0.3, 0.0] [0.0, -0.0, -0.0] [0.0, -0.0, -0.0] [1.0, -0.287, 0.03] [1.0, -0.3, -0.0] [0.0, -0.0, 0.0] [0.438, -0.093, 0.093] [1.0, -0.212, 0.212] [1.0, 0.0, 0.3]</t>
  </si>
  <si>
    <t>[0.0, -0.0, -0.0] [1.0, 0.0, -0.3] [1.0, 0.0, -0.3] [0.666, -0.197, -0.008] [1.0, -0.212, -0.212] [1.0, 0.15, -0.238] [1.0, 0.212, -0.212] [0.0, 0.0, -0.0] [1.0, 0.212, -0.212] [1.0, -0.212, -0.212] [1.0, -0.227, 0.177] [0.0, -0.0, -0.0] [1.0, 0.0, 0.3] [1.0, 0.0, 0.3] [1.0, 0.3, -0.0] [0.0, 0.0, 0.0] [0.819, 0.0, 0.246] [1.0, -0.0, 0.3] [1.0, 0.0, 0.3]</t>
  </si>
  <si>
    <t>[1.0, 0.277, 0.056] [1.0, 0.3, -0.0] [1.0, 0.3, -0.0] [1.0, 0.3, 0.0] [1.0, 0.212, -0.212] [1.0, 0.258, -0.101] [0.786, 0.236, -0.0] [1.0, -0.3, -0.0] [1.0, -0.3, -0.0] [0.937, -0.281, 0.0] [0.0, -0.0, -0.0] [1.0, 0.3, 0.0] [0.0, 0.0, -0.0] [0.0, -0.0, -0.0] [0.704, 0.149, 0.149] [0.0, -0.0, 0.0] [0.0, 0.0, -0.0] [-0.0, 0.0, 0.0] [0.0, -0.0, -0.0]</t>
  </si>
  <si>
    <t>[1.0, -0.3, -0.0] [1.0, -0.3, -0.0] [1.0, -0.3, -0.0] [1.0, -0.3, -0.0] [1.0, -0.3, -0.0] [0.319, -0.096, -0.0] [0.111, -0.033, -0.0] [1.0, 0.3, 0.0] [1.0, 0.3, 0.0] [0.0, -0.0, -0.0] [1.0, 0.3, -0.0] [1.0, -0.22, -0.194] [0.926, -0.278, -0.0] [0.635, -0.19, 0.0] [1.0, -0.3, -0.0] [1.0, -0.212, 0.212] [0.0, 0.0, 0.0] [1.0, -0.3, 0.0] [1.0, -0.3, -0.0]</t>
  </si>
  <si>
    <t>[1.0, 0.0, 0.3] [0.0, 0.0, -0.0] [0.0, 0.0, -0.0] [1.0, 0.0, 0.3] [1.0, 0.054, -0.278] [1.0, -0.0, -0.3] [1.0, 0.0, -0.3] [1.0, 0.0, -0.3] [1.0, -0.15, -0.238] [1.0, 0.0, 0.3] [0.551, 0.0, 0.165] [1.0, 0.0, 0.3] [1.0, 0.0, 0.3] [1.0, -0.0, -0.3] [0.0, 0.0, -0.0] [1.0, 0.3, 0.0] [1.0, 0.212, 0.212] [1.0, 0.0, -0.3] [0.636, 0.031, -0.178]</t>
  </si>
  <si>
    <t>[1.0, 0.3, -0.0] [1.0, 0.3, -0.0] [1.0, 0.3, -0.0] [1.0, 0.3, -0.0] [1.0, 0.3, -0.0] [0.327, 0.098, 0.0] [0.205, 0.061, 0.0] [1.0, -0.212, 0.212] [0.0, -0.0, -0.0] [-0.0, -0.0, 0.0] [0.0, 0.0, -0.0] [0.146, 0.031, -0.031] [0.0, 0.0, -0.0] [0.0, 0.0, 0.0] [0.0, 0.0, -0.0] [0.0, 0.0, -0.0] [0.0, 0.0, 0.0] [0.0, 0.0, 0.0] [0.643, -0.188, -0.012]</t>
  </si>
  <si>
    <t>[1.0, -0.144, -0.241] [1.0, -0.077, 0.268] [1.0, -0.212, 0.212] [1.0, -0.3, 0.0] [1.0, -0.3, 0.0] [0.282, -0.085, 0.0] [0.146, -0.044, -0.0] [1.0, 0.212, 0.212] [0.0, 0.0, 0.0] [0.0, -0.0, -0.0] [0.0, -0.0, -0.0] [0.0, -0.0, -0.0] [0.0, -0.0, -0.0] [0.0, 0.0, -0.0] [0.0, 0.0, 0.0] [1.0, -0.212, 0.212] [0.0, -0.0, 0.0] [0.0, 0.0, 0.0] [1.0, -0.234, -0.159]</t>
  </si>
  <si>
    <t>[1.0, 0.3, -0.0] [1.0, 0.22, 0.194] [1.0, 0.212, 0.212] [1.0, 0.263, 0.09] [1.0, -0.212, -0.212] [0.0, 0.0, -0.0] [0.0, -0.0, -0.0] [1.0, -0.134, 0.244] [0.0, -0.0, -0.0] [0.0, -0.0, 0.0] [0.0, 0.0, 0.0] [0.56, -0.0, -0.168] [0.0, 0.0, -0.0] [0.0, -0.0, -0.0] [0.0, 0.0, 0.0] [0.388, -0.117, -0.0] [0.0, -0.0, -0.0] [0.0, 0.0, -0.0] [1.0, -0.212, -0.212]</t>
  </si>
  <si>
    <t>[1.0, 0.3, 0.0] [1.0, 0.3, 0.0] [1.0, 0.3, 0.0] [0.867, 0.184, -0.184] [0.601, 0.127, -0.127] [1.0, 0.227, -0.175] [1.0, 0.3, -0.0] [0.0, -0.0, 0.0] [0.0, -0.0, 0.0] [-0.0, -0.0, 0.0] [1.0, -0.212, -0.212] [0.0, 0.0, -0.0] [0.0, -0.0, -0.0] [0.0, -0.0, 0.0] [0.845, 0.179, 0.179] [0.0, -0.0, -0.0] [0.0, 0.0, -0.0] [0.0, 0.0, -0.0] [0.227, -0.068, -0.0]</t>
  </si>
  <si>
    <t>[1.0, -0.212, -0.212] [1.0, -0.212, -0.212] [1.0, -0.146, -0.239] [1.0, -0.268, -0.078] [1.0, -0.3, -0.0] [0.508, -0.11, -0.103] [0.0, 0.0, 0.0] [0.0, 0.0, -0.0] [0.0, 0.0, -0.0] [0.0, 0.0, -0.0] [1.0, 0.212, -0.212] [0.0, -0.0, 0.0] [0.0, 0.0, -0.0] [0.0, -0.0, 0.0] [1.0, -0.212, 0.212] [0.0, -0.0, -0.0] [0.0, -0.0, 0.0] [0.55, -0.117, 0.117] [1.0, -0.212, 0.212]</t>
  </si>
  <si>
    <t>[1.0, 0.19, -0.221] [1.0, 0.212, -0.212] [1.0, 0.272, -0.067] [0.857, -0.182, -0.182] [0.142, -0.043, 0.0] [1.0, -0.212, -0.212] [1.0, 0.212, -0.212] [0.0, 0.0, 0.0] [-0.0, -0.0, 0.0] [0.0, 0.0, -0.0] [1.0, -0.212, -0.212] [0.0, -0.0, -0.0] [0.0, 0.0, 0.0] [0.0, -0.0, 0.0] [1.0, -0.0, 0.3] [0.0, -0.0, -0.0] [0.0, -0.0, -0.0] [0.969, 0.0, 0.291] [1.0, -0.212, 0.212]</t>
  </si>
  <si>
    <t>[1.0, 0.3, 0.0] [1.0, 0.3, 0.0] [1.0, 0.3, -0.0] [1.0, 0.3, 0.0] [1.0, 0.282, -0.045] [0.753, 0.226, -0.0] [0.573, 0.172, -0.0] [0.05, -0.011, 0.011] [0.0, -0.0, -0.0] [0.0, -0.0, 0.0] [0.0, 0.0, -0.0] [0.0, -0.0, -0.0] [0.0, -0.0, 0.0] [0.0, 0.0, 0.0] [0.0, 0.0, -0.0] [-0.0, 0.0, -0.0] [0.0, 0.0, -0.0] [0.0, 0.0, 0.0] [0.014, -0.004, -0.0]</t>
  </si>
  <si>
    <t>[1.0, -0.268, -0.077] [1.0, -0.3, -0.0] [1.0, -0.3, -0.0] [1.0, -0.212, -0.212] [1.0, -0.3, -0.0] [0.372, -0.112, 0.0] [0.0, -0.0, 0.0] [0.701, 0.149, 0.149] [0.0, -0.0, -0.0] [0.0, 0.0, -0.0] [0.786, 0.236, -0.0] [0.0, 0.0, -0.0] [0.0, -0.0, -0.0] [0.0, -0.0, -0.0] [1.0, -0.212, 0.212] [0.495, -0.105, 0.105] [0.0, -0.0, 0.0] [0.0, 0.0, 0.0] [1.0, -0.3, -0.0]</t>
  </si>
  <si>
    <t>[1.0, 0.3, 0.0] [1.0, 0.3, -0.0] [1.0, 0.213, -0.211] [0.0, 0.0, 0.0] [0.712, 0.151, 0.151] [1.0, -0.212, 0.212] [1.0, 0.141, 0.189] [0.991, -0.21, 0.21] [0.0, -0.0, -0.0] [0.0, -0.0, -0.0] [0.0, -0.0, 0.0] [0.0, -0.0, -0.0] [0.0, 0.0, 0.0] [0.0, -0.0, -0.0] [0.0, -0.0, 0.0] [1.0, -0.3, -0.0] [0.0, 0.0, 0.0] [0.0, -0.0, 0.0] [1.0, -0.212, -0.212]</t>
  </si>
  <si>
    <t>[1.0, 0.133, -0.149] [1.0, 0.3, 0.0] [0.151, 0.045, 0.0] [1.0, -0.212, -0.212] [1.0, -0.212, -0.212] [0.0, 0.0, -0.0] [0.0, 0.0, -0.0] [0.0, 0.0, -0.0] [-0.0, 0.0, 0.0] [-0.0, -0.0, 0.0] [0.0, -0.0, -0.0] [-0.0, -0.0, 0.0] [0.0, -0.0, -0.0] [0.0, 0.0, 0.0] [1.0, 0.212, 0.212] [-0.0, -0.0, -0.0] [0.0, 0.0, 0.0] [0.631, -0.0, 0.189] [0.481, -0.102, 0.102]</t>
  </si>
  <si>
    <t>[1.0, -0.212, -0.212] [1.0, -0.3, 0.0] [1.0, -0.212, 0.212] [0.0, 0.0, -0.0] [0.0, 0.0, 0.0] [-0.0, 0.0, 0.0] [0.182, 0.0, 0.055] [0.0, -0.0, 0.0] [-0.0, -0.0, 0.0] [0.0, -0.0, 0.0] [0.0, -0.0, -0.0] [0.016, 0.005, -0.0] [-0.0, -0.0, -0.0] [0.058, 0.017, 0.0] [0.299, 0.063, 0.063] [1.0, 0.137, -0.243] [1.0, 0.3, -0.0] [1.0, 0.212, -0.212] [0.0, 0.0, 0.0]</t>
  </si>
  <si>
    <t>[1.0, 0.3, -0.0] [1.0, 0.3, -0.0] [1.0, 0.3, 0.0] [1.0, -0.286, 0.033] [1.0, -0.192, -0.22] [0.963, 0.204, -0.204] [0.486, 0.146, -0.0] [0.0, 0.0, 0.0] [0.0, -0.0, -0.0] [0.0, -0.0, -0.0] [0.0, -0.0, -0.0] [0.0, -0.0, -0.0] [0.0, 0.0, 0.0] [0.0, -0.0, 0.0] [0.239, -0.0, 0.072] [0.0, 0.0, 0.0] [0.0, -0.0, 0.0] [0.0, 0.0, -0.0] [1.0, -0.3, -0.0]</t>
  </si>
  <si>
    <t>[1.0, 0.212, 0.212] [1.0, 0.212, 0.212] [1.0, 0.186, 0.223] [1.0, 0.0, 0.3] [0.49, -0.0, 0.147] [0.0, -0.0, -0.0] [0.701, -0.0, 0.21] [1.0, -0.114, -0.253] [0.0, -0.0, -0.0] [0.0, 0.0, -0.0] [0.0, -0.0, -0.0] [0.45, 0.0, 0.135] [0.0, 0.0, -0.0] [0.0, -0.0, 0.0] [1.0, 0.0, 0.3] [0.0, -0.0, 0.0] [0.0, 0.0, -0.0] [0.0, -0.0, 0.0] [1.0, -0.3, -0.0]</t>
  </si>
  <si>
    <t>[1.0, -0.0, -0.3] [1.0, 0.0, -0.3] [1.0, 0.015, -0.294] [1.0, 0.0, -0.3] [0.886, 0.0, -0.266] [1.0, 0.0, -0.3] [0.0, 0.0, -0.0] [0.0, 0.0, 0.0] [0.0, -0.0, 0.0] [0.0, -0.0, 0.0] [0.394, 0.0, 0.118] [0.0, -0.0, -0.0] [0.0, 0.0, 0.0] [0.0, 0.0, -0.0] [0.0, 0.0, 0.0] [0.0, 0.0, 0.0] [0.0, 0.0, 0.0] [-0.0, -0.0, 0.0] [0.223, -0.054, -0.032]</t>
  </si>
  <si>
    <t>[1.0, -0.257, -0.105] [0.275, 0.022, 0.0] [0.0, 0.0, 0.0] [0.404, -0.0, -0.121] [0.0, 0.0, -0.0]</t>
  </si>
  <si>
    <t>[1.0, 0.158, -0.081] [0.537, -0.144, -0.042] [0.0, 0.0, 0.0] [-0.0, -0.0, 0.0] [0.213, -0.0, -0.064]</t>
  </si>
  <si>
    <t>[1.0, -0.064, -0.101] [0.437, -0.11, -0.051] [0.0, 0.0, 0.0] [0.0, -0.0, -0.0] [0.256, -0.0, -0.077]</t>
  </si>
  <si>
    <t>[1.0, -0.232, 0.162] [0.294, -0.088, -0.0] [0.213, 0.0, -0.064] [0.0, -0.0, 0.0] [0.267, 0.0, 0.08]</t>
  </si>
  <si>
    <t>[1.0, 0.098, 0.13] [0.458, -0.137, 0.0] [0.165, 0.0, -0.05] [0.0, -0.0, 0.0] [0.208, 0.0, 0.062]</t>
  </si>
  <si>
    <t>[1.0, -0.047, 0.144] [0.386, -0.116, -0.0] [0.186, 0.0, -0.056] [0.0, 0.0, 0.0] [0.233, 0.0, 0.07]</t>
  </si>
  <si>
    <t>[1.0, -0.277, 0.056] [0.374, 0.112, -0.0] [0.0, -0.0, -0.0] [0.0, 0.0, 0.0] [0.145, 0.036, 0.017]</t>
  </si>
  <si>
    <t>[1.0, 0.283, 0.042] [0.5, -0.15, 0.0] [0.0, 0.0, -0.0] [0.0, -0.0, -0.0] [0.099, -0.026, 0.008]</t>
  </si>
  <si>
    <t>[1.0, -0.03, 0.05] [0.238, -0.071, 0.0] [0.0, 0.0, -0.0] [0.0, 0.0, -0.0] [0.0, 0.0, 0.0]</t>
  </si>
  <si>
    <t>[1.0, -0.154, -0.236] [0.85, 0.24, -0.035] [0.0, -0.0, 0.0] [0.567, 0.12, -0.12] [0.176, 0.0, -0.053]</t>
  </si>
  <si>
    <t>[1.0, 0.201, -0.217] [0.422, -0.127, -0.0] [0.245, 0.073, -0.0] [0.822, -0.174, -0.174] [0.035, -0.007, -0.007]</t>
  </si>
  <si>
    <t>[1.0, 0.0, -0.3] [0.661, -0.06, -0.002] [0.0, -0.0, 0.0] [1.0, 0.0, -0.246] [0.046, 0.0, 0.0]</t>
  </si>
  <si>
    <t>[1.0, -0.173, 0.229] [0.357, 0.084, -0.057] [0.688, 0.0, -0.206] [0.0, 0.0, 0.0] [0.296, 0.0, 0.089]</t>
  </si>
  <si>
    <t>[1.0, 0.196, 0.192] [0.628, -0.188, -0.0] [0.294, 0.0, -0.088] [0.0, 0.0, 0.0] [0.368, 0.0, 0.111]</t>
  </si>
  <si>
    <t>[1.0, -0.063, 0.234] [0.529, -0.159, -0.0] [0.366, 0.0, -0.11] [0.0, 0.0, 0.0] [0.459, -0.0, 0.138]</t>
  </si>
  <si>
    <t>[1.0, -0.277, 0.056] [1.0, 0.294, 0.014] [0.368, -0.11, 0.0] [0.0, 0.0, -0.0] [0.561, 0.138, 0.073]</t>
  </si>
  <si>
    <t>[1.0, 0.283, 0.042] [0.936, -0.281, 0.0] [0.0, 0.0, -0.0] [0.0, -0.0, 0.0] [0.719, -0.192, 0.056]</t>
  </si>
  <si>
    <t>[0.0, 0.0, -0.0] [1.0, 0.112, -0.229] [1.0, 0.018, -0.293] [1.0, 0.0, 0.3] [1.0, -0.244, -0.136]</t>
  </si>
  <si>
    <t>[1.0, -0.232, -0.165] [0.605, 0.156, -0.062] [0.0, -0.0, 0.0] [0.081, -0.0, -0.024] [0.315, -0.0, -0.095]</t>
  </si>
  <si>
    <t>[1.0, 0.24, -0.144] [0.66, -0.175, -0.057] [0.0, 0.0, 0.0] [0.059, -0.012, -0.012] [0.286, 0.0, -0.086]</t>
  </si>
  <si>
    <t>[1.0, -0.087, -0.202] [0.57, -0.136, -0.084] [0.0, 0.0, 0.0] [0.0, -0.0, -0.0] [0.426, -0.0, -0.128]</t>
  </si>
  <si>
    <t>[1.0, -0.22, 0.193] [0.194, -0.022, -0.049] [0.57, 0.0, -0.171] [0.0, 0.0, 0.0] [0.223, 0.0, 0.067]</t>
  </si>
  <si>
    <t>[1.0, 0.133, 0.152] [0.519, -0.156, -0.0] [0.212, 0.0, -0.063] [0.0, -0.0, 0.0] [0.265, -0.0, 0.08]</t>
  </si>
  <si>
    <t>[1.0, -0.052, 0.174] [0.434, -0.13, -0.0] [0.247, 0.0, -0.074] [0.0, 0.0, 0.0] [0.309, 0.0, 0.093]</t>
  </si>
  <si>
    <t>[1.0, -0.277, 0.056] [0.672, 0.202, 0.0] [0.0, -0.0, -0.0] [0.0, -0.0, 0.0] [0.328, 0.082, 0.039]</t>
  </si>
  <si>
    <t>[1.0, 0.283, 0.042] [0.665, -0.2, -0.0] [0.0, 0.0, -0.0] [0.0, -0.0, -0.0] [0.334, -0.089, 0.026]</t>
  </si>
  <si>
    <t>[1.0, -0.023, 0.05] [0.623, -0.081, 0.153] [0.0, -0.0, 0.0] [0.0, -0.0, 0.0] [0.388, 0.0, -0.116]</t>
  </si>
  <si>
    <t>[1.0, -0.068, 0.051] [0.587, -0.143, -0.079] [0.0, 0.0, -0.0] [0.0, 0.0, 0.0] [0.398, 0.0, 0.119]</t>
  </si>
  <si>
    <t>[1.0, 0.283, 0.042] [-0.0, 0.0, -0.0] [0.0, 0.0, 0.0] [0.012, 0.003, 0.001] [1.0, 0.206, 0.115]</t>
  </si>
  <si>
    <t>[1.0, -0.228, 0.055] [0.984, -0.295, 0.0] [0.0, 0.0, -0.0] [0.0, 0.0, 0.0] [0.0, 0.0, 0.0]</t>
  </si>
  <si>
    <t>[1.0, 0.051, -0.185] [0.051, -0.015, 0.0] [0.928, 0.0, -0.278] [-0.0, 0.0, -0.0] [0.0, 0.0, 0.0]</t>
  </si>
  <si>
    <t>[1.0, 0.0, 0.3] [0.0, 0.0, 0.0] [0.978, 0.068, 0.205] [0.0, -0.0, 0.0] [0.044, 0.0, 0.004]</t>
  </si>
  <si>
    <t>[1.0, -0.257, -0.105] [0.275, 0.022, -0.0] [0.404, 0.0, -0.121]</t>
  </si>
  <si>
    <t>[1.0, 0.163, -0.08] [0.443, -0.133, -0.0] [0.314, 0.0, -0.094]</t>
  </si>
  <si>
    <t>[1.0, -0.055, -0.099] [0.326, -0.098, 0.0] [0.377, 0.0, -0.113]</t>
  </si>
  <si>
    <t>[1.0, -0.212, 0.154] [0.284, -0.085, 0.0] [0.5, 0.0, 0.15]</t>
  </si>
  <si>
    <t>[1.0, 0.097, 0.126] [0.442, -0.133, -0.0] [0.395, 0.0, 0.118]</t>
  </si>
  <si>
    <t>[1.0, -0.039, 0.138] [0.372, -0.112, -0.0] [0.441, 0.0, 0.132]</t>
  </si>
  <si>
    <t>[1.0, -0.277, 0.056] [0.3, 0.09, 0.0] [0.221, 0.055, 0.026]</t>
  </si>
  <si>
    <t>[1.0, 0.283, 0.042] [0.452, -0.136, 0.0] [0.148, -0.04, 0.012]</t>
  </si>
  <si>
    <t>[1.0, -0.03, 0.05] [0.238, -0.071, -0.0] [0.0, -0.0, 0.0]</t>
  </si>
  <si>
    <t>[1.0, -0.157, -0.235] [0.757, 0.227, -0.0] [0.835, 0.129, -0.197]</t>
  </si>
  <si>
    <t>[1.0, 0.201, -0.217] [0.528, -0.158, 0.0] [0.996, -0.224, -0.181]</t>
  </si>
  <si>
    <t>[1.0, 0.037, -0.284] [0.677, 0.108, 0.0] [1.0, -0.13, -0.246]</t>
  </si>
  <si>
    <t>[1.0, -0.202, 0.216] [0.497, 0.022, -0.0] [0.81, 0.0, 0.243]</t>
  </si>
  <si>
    <t>[1.0, 0.188, 0.179] [0.586, -0.176, 0.0] [0.675, 0.0, 0.203]</t>
  </si>
  <si>
    <t>[1.0, -0.047, 0.215] [0.488, -0.146, -0.0] [0.823, 0.0, 0.247]</t>
  </si>
  <si>
    <t>[0.98, -0.271, 0.055] [0.868, 0.261, -0.0] [1.0, 0.251, 0.118]</t>
  </si>
  <si>
    <t>[0.947, 0.268, 0.04] [0.549, -0.165, 0.0] [1.0, -0.268, 0.078]</t>
  </si>
  <si>
    <t>[0.0, 0.0, 0.0] [0.34, 0.102, -0.0] [1.0, -0.152, 0.087]</t>
  </si>
  <si>
    <t>[1.0, -0.233, -0.161] [0.446, 0.134, -0.0] [0.56, 0.017, -0.161]</t>
  </si>
  <si>
    <t>[1.0, 0.242, -0.14] [0.529, -0.159, -0.0] [0.481, -0.015, -0.138]</t>
  </si>
  <si>
    <t>[1.0, -0.07, -0.195] [0.383, -0.115, -0.0] [0.621, 0.0, -0.186]</t>
  </si>
  <si>
    <t>[1.0, -0.225, 0.181] [0.35, -0.055, 0.0] [0.633, 0.0, 0.19]</t>
  </si>
  <si>
    <t>[1.0, 0.131, 0.145] [0.495, -0.149, 0.0] [0.498, 0.0, 0.149]</t>
  </si>
  <si>
    <t>[1.0, -0.042, 0.165] [0.413, -0.124, -0.0] [0.575, 0.0, 0.172]</t>
  </si>
  <si>
    <t>[1.0, -0.277, 0.056] [0.502, 0.151, 0.0] [0.496, 0.125, 0.059]</t>
  </si>
  <si>
    <t>[1.0, 0.283, 0.042] [0.501, -0.15, -0.0] [0.497, -0.133, 0.039]</t>
  </si>
  <si>
    <t>[1.0, 0.089, 0.047] [0.564, 0.0, 0.169] [0.455, 0.033, -0.123]</t>
  </si>
  <si>
    <t>[1.0, -0.002, 0.049] [0.46, -0.079, -0.105] [0.526, 0.0, 0.158]</t>
  </si>
  <si>
    <t>[0.988, 0.279, 0.042] [0.0, -0.0, 0.0] [1.0, 0.207, 0.115]</t>
  </si>
  <si>
    <t>[1.0, -0.228, 0.055] [0.984, -0.295, -0.0] [0.0, 0.0, 0.0]</t>
  </si>
  <si>
    <t>[1.0, -0.007, -0.159] [0.455, -0.079, 0.104] [0.521, 0.0, 0.156]</t>
  </si>
  <si>
    <t>[1.0, 0.0, 0.3] [0.463, 0.0, -0.125] [0.557, -0.067, -0.076]</t>
  </si>
  <si>
    <t>[1.0, -0.299, -0.001] [0.319, 0.096, 0.0] [0.02, -0.004, 0.004] [0.343, 0.069, -0.074] [0.0, -0.0, 0.0]</t>
  </si>
  <si>
    <t>[1.0, 0.259, -0.099] [0.285, -0.06, -0.06] [0.316, -0.095, -0.0] [0.259, -0.024, -0.068] [0.0, -0.0, 0.0]</t>
  </si>
  <si>
    <t>[1.0, -0.053, -0.107] [0.205, -0.043, -0.043] [0.175, -0.052, -0.0] [0.343, -0.0, -0.103] [0.0, -0.0, 0.0]</t>
  </si>
  <si>
    <t>[1.0, -0.26, 0.097] [0.037, 0.0, -0.011] [0.351, 0.105, -0.0] [0.0, -0.0, 0.0] [0.332, 0.054, 0.077]</t>
  </si>
  <si>
    <t>[1.0, 0.237, 0.153] [0.275, -0.082, 0.0] [0.276, -0.07, 0.032] [0.0, 0.0, 0.0] [0.308, -0.065, 0.065]</t>
  </si>
  <si>
    <t>[1.0, -0.034, 0.209] [0.184, -0.055, 0.0] [0.22, -0.047, 0.047] [0.0, 0.0, 0.0] [0.336, 0.0, 0.101]</t>
  </si>
  <si>
    <t>[1.0, -0.3, -0.0] [0.115, 0.024, -0.024] [0.242, 0.073, -0.0] [0.12, 0.031, -0.011] [0.144, 0.043, 0.0]</t>
  </si>
  <si>
    <t>[1.0, 0.3, -0.0] [0.266, -0.069, -0.027] [0.309, -0.093, -0.0] [0.04, -0.008, -0.008] [0.105, -0.032, -0.0]</t>
  </si>
  <si>
    <t>[1.0, -0.042, 0.05] [0.141, -0.042, 0.0] [0.141, -0.042, 0.0] [0.0, 0.0, 0.0] [0.0, -0.0, 0.0]</t>
  </si>
  <si>
    <t>[1.0, -0.242, -0.14] [0.873, 0.262, -0.0] [0.344, 0.103, -0.0] [1.0, 0.258, -0.102] [0.404, 0.086, -0.086]</t>
  </si>
  <si>
    <t>[1.0, 0.231, -0.166] [0.348, -0.104, 0.0] [0.322, -0.097, -0.0] [1.0, -0.25, -0.121] [0.484, -0.103, -0.103]</t>
  </si>
  <si>
    <t>[1.0, 0.212, -0.212] [0.966, 0.241, 0.117] [0.165, -0.05, -0.0] [1.0, 0.074, -0.269] [0.643, -0.136, -0.136]</t>
  </si>
  <si>
    <t>[1.0, -0.22, 0.193] [0.292, 0.062, -0.062] [0.992, 0.298, -0.0] [0.429, 0.091, 0.091] [1.0, 0.229, 0.172]</t>
  </si>
  <si>
    <t>[1.0, 0.212, 0.212] [0.315, -0.095, 0.0] [0.337, -0.099, -0.004] [0.436, -0.092, 0.092] [1.0, -0.282, 0.043]</t>
  </si>
  <si>
    <t>[1.0, 0.212, 0.212] [0.07, -0.015, -0.014] [0.983, 0.201, -0.212] [0.618, -0.131, 0.131] [1.0, 0.0, 0.3]</t>
  </si>
  <si>
    <t>[1.0, -0.3, -0.0] [0.643, 0.19, -0.006] [0.736, 0.221, -0.0] [0.752, 0.226, -0.0] [0.808, 0.242, 0.0]</t>
  </si>
  <si>
    <t>[1.0, 0.3, -0.0] [0.351, -0.105, 0.0] [0.35, -0.105, -0.0] [0.836, -0.22, -0.074] [0.944, -0.283, -0.0]</t>
  </si>
  <si>
    <t>[0.0, -0.0, -0.0] [0.477, -0.072, -0.113] [0.477, -0.026, 0.113] [1.0, 0.0, 0.3] [1.0, -0.0, -0.3]</t>
  </si>
  <si>
    <t>[1.0, -0.3, -0.0] [0.533, 0.132, -0.068] [0.149, 0.045, -0.0] [0.634, 0.19, 0.0] [0.009, 0.003, 0.0]</t>
  </si>
  <si>
    <t>[1.0, 0.298, -0.006] [0.344, -0.103, 0.0] [0.26, -0.078, -0.0] [0.705, -0.181, -0.074] [0.0, -0.0, 0.0]</t>
  </si>
  <si>
    <t>[1.0, -0.066, -0.273] [0.38, -0.075, -0.019] [0.122, -0.037, -0.0] [1.0, 0.0, -0.3] [0.0, 0.0, -0.0]</t>
  </si>
  <si>
    <t>[1.0, -0.294, 0.014] [0.002, 0.0, -0.0] [0.638, 0.191, -0.0] [0.0, -0.0, 0.0] [0.635, 0.179, 0.027]</t>
  </si>
  <si>
    <t>[1.0, 0.27, 0.072] [0.251, -0.075, 0.0] [0.331, -0.099, -0.0] [0.0, -0.0, -0.0] [0.72, -0.204, 0.028]</t>
  </si>
  <si>
    <t>[1.0, -0.027, 0.289] [0.065, -0.019, 0.0] [0.44, -0.115, -0.042] [0.0, 0.0, 0.0] [0.984, 0.0, 0.295]</t>
  </si>
  <si>
    <t>[1.0, -0.3, -0.0] [0.264, 0.068, -0.027] [0.391, 0.117, 0.0] [0.302, 0.091, 0.0] [0.326, 0.098, 0.0]</t>
  </si>
  <si>
    <t>[1.0, 0.3, -0.0] [0.299, -0.09, 0.0] [0.304, -0.091, -0.0] [0.3, -0.069, -0.05] [0.402, -0.121, -0.0]</t>
  </si>
  <si>
    <t>[1.0, 0.08, 0.009] [0.0, -0.0, 0.0] [0.807, -0.139, 0.185] [0.726, 0.154, -0.154] [0.0, -0.0, -0.0]</t>
  </si>
  <si>
    <t>[1.0, 0.073, 0.079] [0.784, -0.166, -0.166] [0.0, 0.0, 0.0] [0.0, 0.0, 0.0] [0.721, 0.149, 0.155]</t>
  </si>
  <si>
    <t>[1.0, 0.3, -0.0] [0.0, 0.0, -0.0] [0.0, -0.0, -0.0] [0.612, 0.143, -0.017] [0.719, 0.086, 0.0]</t>
  </si>
  <si>
    <t>[1.0, -0.279, 0.051] [0.597, -0.179, -0.0] [0.611, -0.173, -0.004] [0.0, -0.0, 0.0] [0.0, -0.0, 0.0]</t>
  </si>
  <si>
    <t>[1.0, -0.0, -0.3] [0.248, -0.006, 0.072] [0.354, -0.0, 0.106] [0.341, -0.072, 0.072] [0.346, 0.0, 0.104]</t>
  </si>
  <si>
    <t>[1.0, 0.065, 0.273] [0.282, 0.0, -0.085] [0.36, -0.0, -0.108] [0.285, -0.0, -0.085] [0.325, -0.0, -0.098]</t>
  </si>
  <si>
    <t>[1.0, 0.3, 0.0] [0.547, -0.059, 0.015] [0.33, -0.099, -0.0] [0.0, 0.0, 0.0] [0.0, -0.0, -0.0] [0.0, 0.0, -0.0] [0.0, -0.0, 0.0] [0.104, -0.0, -0.031] [0.0, -0.0, -0.0]</t>
  </si>
  <si>
    <t>[1.0, 0.059, 0.14] [0.432, -0.092, -0.092] [0.624, -0.187, -0.0] [0.0, 0.0, 0.0] [0.0, -0.0, -0.0] [0.0, 0.0, -0.0] [0.0, 0.0, 0.0] [0.061, 0.0, -0.018] [0.0, -0.0, -0.0]</t>
  </si>
  <si>
    <t>[1.0, 0.189, 0.14] [0.408, -0.086, -0.086] [0.561, -0.168, -0.0] [0.0, 0.0, 0.0] [0.0, -0.0, -0.0] [0.0, 0.0, -0.0] [0.0, -0.0, 0.0] [0.091, 0.0, -0.027] [0.0, -0.0, -0.0]</t>
  </si>
  <si>
    <t>[1.0, 0.3, 0.0] [0.33, -0.099, 0.0] [0.547, -0.064, -0.015] [0.0, 0.0, -0.0] [0.0, -0.0, -0.0] [0.0, 0.0, -0.0] [0.0, 0.0, 0.0] [0.0, -0.0, -0.0] [0.104, 0.0, 0.031]</t>
  </si>
  <si>
    <t>[1.0, 0.057, -0.14] [0.625, -0.188, -0.0] [0.433, -0.092, 0.092] [0.0, 0.0, 0.0] [0.0, -0.0, -0.0] [0.0, -0.0, 0.0] [0.0, -0.0, 0.0] [0.0, -0.0, -0.0] [0.059, 0.0, 0.018]</t>
  </si>
  <si>
    <t>[1.0, 0.186, -0.14] [0.563, -0.169, -0.0] [0.41, -0.087, 0.087] [0.0, 0.0, -0.0] [0.0, -0.0, -0.0] [0.0, -0.0, 0.0] [0.0, -0.0, 0.0] [0.0, -0.0, 0.0] [0.089, 0.0, 0.027]</t>
  </si>
  <si>
    <t>[1.0, 0.3, 0.0] [0.437, -0.042, 0.0] [0.437, -0.042, -0.0] [0.0, 0.0, -0.0] [0.0, -0.0, -0.0] [0.0, 0.0, 0.0] [0.0, 0.0, 0.0] [0.0, -0.0, -0.0] [0.0, -0.0, -0.0]</t>
  </si>
  <si>
    <t>[1.0, 0.021, 0.0] [0.485, -0.145, -0.0] [0.485, -0.145, -0.0] [0.0, 0.0, -0.0] [0.0, -0.0, -0.0] [0.0, -0.0, 0.0] [0.0, 0.0, 0.0] [0.0, -0.0, 0.0] [0.0, -0.0, -0.0]</t>
  </si>
  <si>
    <t>[1.0, 0.19, 0.0] [0.419, -0.126, -0.0] [0.419, -0.126, -0.0] [0.0, 0.0, -0.0] [0.0, -0.0, -0.0] [0.0, -0.0, 0.0] [0.0, -0.0, 0.0] [0.0, -0.0, -0.0] [0.0, -0.0, -0.0]</t>
  </si>
  <si>
    <t>[1.0, 0.3, 0.0] [1.0, 0.3, 0.0] [0.497, 0.135, 0.035] [1.0, -0.3, -0.0] [0.0, -0.0, -0.0] [0.433, 0.092, -0.091] [0.0, 0.0, -0.0] [0.03, 0.006, -0.006] [0.0, 0.0, -0.0]</t>
  </si>
  <si>
    <t>[1.0, -0.3, -0.0] [1.0, -0.3, 0.0] [0.531, -0.151, 0.02] [0.0, 0.0, -0.0] [0.0, -0.0, -0.0] [0.41, -0.123, -0.0] [0.0, -0.0, 0.0] [0.465, -0.103, -0.087] [0.0, -0.0, -0.0]</t>
  </si>
  <si>
    <t>[0.324, 0.069, 0.069] [1.0, -0.235, -0.156] [0.0, 0.0, -0.0] [1.0, 0.212, -0.212] [0.0, -0.0, 0.0] [1.0, 0.063, -0.048] [0.0, 0.0, -0.0] [0.927, 0.197, -0.197] [-0.0, 0.0, 0.0]</t>
  </si>
  <si>
    <t>[1.0, 0.3, 0.0] [0.506, 0.132, -0.049] [1.0, 0.299, -0.002] [0.0, -0.0, 0.0] [1.0, -0.289, -0.027] [0.0, -0.0, 0.0] [0.478, 0.101, 0.101] [0.0, -0.0, 0.0] [0.0, -0.0, -0.0]</t>
  </si>
  <si>
    <t>[1.0, -0.3, -0.0] [0.536, -0.15, -0.027] [1.0, -0.3, -0.0] [0.0, 0.0, -0.0] [0.0, 0.0, 0.0] [0.0, -0.0, 0.0] [0.427, -0.128, 0.0] [-0.0, -0.0, 0.0] [0.455, -0.113, 0.058]</t>
  </si>
  <si>
    <t>[0.324, 0.069, -0.069] [0.0, 0.0, -0.0] [1.0, -0.241, 0.142] [0.0, 0.0, -0.0] [1.0, 0.251, 0.119] [0.0, 0.0, 0.0] [1.0, 0.271, -0.07] [-0.0, -0.0, -0.0] [0.925, 0.0, 0.278]</t>
  </si>
  <si>
    <t>[1.0, 0.3, 0.0] [1.0, 0.3, 0.0] [0.528, 0.158, -0.0] [0.029, -0.009, -0.0] [0.926, -0.278, -0.0] [0.434, 0.13, 0.0] [0.008, 0.002, 0.002] [0.0, -0.0, -0.0] [0.0, 0.0, 0.0]</t>
  </si>
  <si>
    <t>[1.0, -0.3, -0.0] [0.21, -0.063, 0.0] [0.667, -0.2, -0.0] [0.895, 0.268, -0.0] [0.0, 0.0, -0.0] [0.095, -0.02, -0.02] [0.533, -0.16, -0.0] [0.0, 0.0, -0.0] [0.0, -0.0, -0.0]</t>
  </si>
  <si>
    <t>[0.0, -0.0, 0.0] [1.0, -0.164, 0.232] [1.0, 0.015, -0.288] [1.0, -0.0, -0.3] [1.0, 0.143, 0.241] [1.0, 0.0, 0.3] [1.0, 0.0, -0.3] [1.0, 0.0, 0.3] [1.0, -0.0, -0.3]</t>
  </si>
  <si>
    <t>[1.0, 0.3, 0.0] [0.711, 0.138, 0.044] [0.302, -0.091, -0.0] [0.0, 0.0, 0.0] [0.0, -0.0, -0.0] [0.248, 0.0, -0.074] [0.0, 0.0, 0.0] [0.0, 0.0, -0.0] [0.0, -0.0, -0.0]</t>
  </si>
  <si>
    <t>[1.0, -0.049, 0.184] [0.515, -0.109, -0.109] [0.687, -0.206, -0.0] [0.0, 0.0, 0.0] [0.0, -0.0, -0.0] [0.0, -0.0, -0.0] [0.0, -0.0, 0.0] [0.14, 0.0, -0.042] [0.0, -0.0, -0.0]</t>
  </si>
  <si>
    <t>[1.0, 0.212, 0.212] [0.525, -0.115, -0.103] [0.557, -0.167, -0.0] [0.0, 0.0, 0.0] [0.0, -0.0, -0.0] [0.0, -0.0, -0.0] [0.0, 0.0, 0.0] [0.288, 0.0, -0.086] [0.0, -0.0, -0.0]</t>
  </si>
  <si>
    <t>[1.0, 0.3, 0.0] [0.302, -0.091, 0.0] [0.792, 0.128, -0.015] [0.0, 0.0, -0.0] [0.0, -0.0, -0.0] [0.0, 0.0, 0.0] [0.0, -0.0, 0.0] [0.0, 0.0, 0.0] [0.165, 0.0, 0.05]</t>
  </si>
  <si>
    <t>[1.0, -0.051, -0.183] [0.689, -0.207, -0.0] [0.517, -0.11, 0.11] [0.0, 0.0, -0.0] [0.0, -0.0, 0.0] [0.0, 0.0, -0.0] [0.0, -0.0, 0.0] [0.0, -0.0, 0.0] [0.136, 0.0, 0.041]</t>
  </si>
  <si>
    <t>[1.0, 0.2, -0.217] [0.573, -0.172, -0.0] [0.523, -0.112, 0.109] [0.0, -0.0, 0.0] [0.0, 0.0, -0.0] [0.0, 0.0, -0.0] [0.0, 0.0, -0.0] [0.0, -0.0, 0.0] [0.275, 0.0, 0.082]</t>
  </si>
  <si>
    <t>[1.0, 0.3, -0.0] [0.618, 0.173, -0.0] [0.618, 0.173, 0.0] [0.0, 0.0, 0.0] [0.0, -0.0, 0.0] [0.0, -0.0, -0.0] [0.0, 0.0, -0.0] [0.0, 0.0, 0.0] [0.0, -0.0, -0.0]</t>
  </si>
  <si>
    <t>[1.0, -0.3, -0.0] [0.605, -0.181, -0.0] [0.61, -0.183, -0.0] [0.011, 0.003, -0.0] [0.0, 0.0, 0.0] [0.001, -0.0, -0.0] [0.006, -0.002, 0.0] [0.0, -0.0, 0.0] [0.0, -0.0, 0.0]</t>
  </si>
  <si>
    <t>[1.0, 0.228, 0.175] [0.121, -0.032, -0.01] [0.879, -0.264, -0.0] [0.0, 0.0, 0.0] [0.0, 0.0, 0.0] [0.0, 0.0, -0.0] [0.0, 0.0, 0.0] [0.306, -0.0, -0.092] [0.0, -0.0, 0.0]</t>
  </si>
  <si>
    <t>[1.0, 0.214, -0.19] [0.903, -0.271, -0.0] [0.12, -0.026, 0.026] [0.0, 0.0, 0.0] [0.0, 0.0, -0.0] [0.0, -0.0, 0.0] [0.0, 0.0, -0.0] [0.0, -0.0, -0.0] [0.291, 0.0, 0.087]</t>
  </si>
  <si>
    <t>[1.0, -0.3, 0.0] [0.0, -0.0, 0.0] [0.0, -0.0, -0.0] [0.0, 0.0, 0.0] [0.0, 0.0, -0.0] [0.0, -0.0, -0.0] [0.0, -0.0, 0.0] [0.665, 0.113, -0.0] [0.665, 0.111, 0.018]</t>
  </si>
  <si>
    <t>[1.0, 0.288, 0.0] [0.604, -0.181, -0.0] [0.604, -0.181, -0.0] [0.0, 0.0, -0.0] [0.0, -0.0, -0.0] [0.0, -0.0, 0.0] [0.0, -0.0, 0.0] [0.0, -0.0, 0.0] [0.0, -0.0, -0.0]</t>
  </si>
  <si>
    <t>[1.0, 0.0, 0.3] [0.583, -0.056, 0.152] [0.646, -0.015, 0.188] [0.0, 0.0, -0.0] [0.0, 0.0, -0.0] [0.0, -0.0, 0.0] [0.0, -0.0, 0.0] [0.025, -0.005, 0.005] [0.0, 0.0, 0.0]</t>
  </si>
  <si>
    <t>[1.0, 0.0, -0.3] [0.647, -0.013, -0.189] [0.583, -0.056, -0.152] [0.0, 0.0, 0.0] [0.0, 0.0, 0.0] [-0.0, 0.0, 0.0] [0.0, -0.0, -0.0] [0.0, 0.0, -0.0] [0.026, -0.005, -0.005]</t>
  </si>
  <si>
    <t>[1.0, 0.3, 0.0] [0.254, 0.054, 0.053] [0.462, -0.138, 0.0] [0.048, -0.014, -0.0] [0.0, 0.0, 0.0] [0.0, 0.0, -0.0] [0.0, 0.0, -0.0] [0.0, -0.0, -0.0] [0.0, -0.0, -0.0] [-0.0, -0.0, 0.0] [0.114, -0.034, -0.0] [0.0, -0.0, -0.0] [0.0, -0.0, 0.0]</t>
  </si>
  <si>
    <t>[1.0, 0.088, 0.195] [0.367, -0.078, -0.078] [0.0, -0.0, 0.0] [0.702, -0.211, 0.0] [0.0, 0.0, 0.0] [0.0, 0.0, 0.0] [-0.0, 0.0, -0.0] [0.0, -0.0, -0.0] [0.0, -0.0, -0.0] [-0.0, 0.0, -0.0] [0.099, -0.021, 0.021] [0.0, -0.0, -0.0] [0.0, -0.0, 0.0]</t>
  </si>
  <si>
    <t>[1.0, 0.251, 0.119] [0.383, -0.115, -0.0] [0.01, -0.003, -0.0] [0.493, -0.148, -0.0] [0.0, 0.0, 0.0] [0.0, 0.0, -0.0] [0.0, 0.0, -0.0] [0.0, -0.0, -0.0] [0.0, -0.0, -0.0] [-0.0, 0.0, -0.0] [0.151, -0.045, -0.0] [0.0, -0.0, -0.0] [0.0, -0.0, 0.0]</t>
  </si>
  <si>
    <t>[1.0, 0.3, 0.0] [0.358, -0.107, -0.0] [0.0, -0.0, 0.0] [0.618, -0.055, 0.036] [0.0, -0.0, -0.0] [0.0, 0.0, -0.0] [0.0, 0.0, -0.0] [0.0, -0.0, -0.0] [0.0, -0.0, -0.0] [-0.0, 0.0, -0.0] [0.0, 0.0, -0.0] [0.0, -0.0, -0.0] [0.097, -0.0, 0.029]</t>
  </si>
  <si>
    <t>[1.0, 0.069, -0.081] [0.58, -0.174, 0.0] [0.0, -0.0, 0.0] [0.591, -0.125, 0.125] [0.0, -0.0, -0.0] [0.0, 0.0, -0.0] [0.0, 0.0, 0.0] [0.0, -0.0, -0.0] [0.0, -0.0, -0.0] [0.0, -0.0, 0.0] [0.0, 0.0, -0.0] [0.0, -0.0, -0.0] [0.068, -0.0, 0.02]</t>
  </si>
  <si>
    <t>[1.0, 0.2, -0.087] [0.521, -0.156, -0.0] [0.0, -0.0, 0.0] [0.551, -0.117, 0.117] [0.0, -0.0, -0.0] [0.0, 0.0, -0.0] [0.0, 0.0, -0.0] [0.0, -0.0, -0.0] [0.0, -0.0, -0.0] [-0.0, 0.0, 0.0] [0.0, 0.0, -0.0] [0.0, -0.0, -0.0] [0.097, 0.0, 0.029]</t>
  </si>
  <si>
    <t>[1.0, 0.3, 0.0] [0.131, 0.035, 0.01] [0.491, -0.147, 0.0] [0.145, 0.04, 0.008] [0.0, -0.0, -0.0] [0.0, 0.0, -0.0] [0.0, 0.0, 0.0] [0.0, -0.0, -0.0] [0.0, -0.0, -0.0] [-0.0, -0.0, 0.0] [0.0, 0.0, -0.0] [0.0, -0.0, -0.0] [0.0, -0.0, 0.0]</t>
  </si>
  <si>
    <t>[1.0, 0.026, 0.031] [0.476, -0.143, 0.0] [-0.0, -0.0, 0.0] [0.598, -0.162, 0.042] [0.0, -0.0, -0.0] [0.0, 0.0, -0.0] [0.0, 0.0, -0.0] [0.0, -0.0, -0.0] [0.0, -0.0, -0.0] [-0.0, 0.0, 0.0] [0.0, 0.0, -0.0] [0.0, -0.0, -0.0] [0.0, -0.0, 0.0]</t>
  </si>
  <si>
    <t>[1.0, 0.198, 0.027] [0.41, -0.123, 0.0] [0.0, -0.0, -0.0] [0.515, -0.14, 0.036] [0.0, -0.0, -0.0] [0.0, 0.0, -0.0] [0.0, 0.0, -0.0] [0.0, -0.0, -0.0] [0.0, -0.0, -0.0] [-0.0, 0.0, 0.0] [0.0, 0.0, 0.0] [0.0, -0.0, -0.0] [0.0, -0.0, 0.0]</t>
  </si>
  <si>
    <t>[1.0, 0.3, 0.0] [1.0, 0.3, -0.0] [0.161, 0.048, -0.0] [0.627, 0.153, 0.085] [1.0, -0.3, 0.0] [0.0, -0.0, -0.0] [0.0, -0.0, -0.0] [0.547, 0.142, -0.052] [0.0, 0.0, -0.0] [0.0, -0.0, 0.0] [0.0, -0.0, -0.0] [0.0, 0.0, 0.0] [0.0, 0.0, 0.0]</t>
  </si>
  <si>
    <t>[1.0, -0.3, -0.0] [0.525, -0.158, 0.0] [0.0, 0.0, -0.0] [0.706, -0.191, 0.051] [1.0, 0.3, 0.0] [0.0, -0.0, -0.0] [0.0, 0.0, -0.0] [0.353, -0.106, -0.0] [0.0, -0.0, -0.0] [0.0, -0.0, 0.0] [1.0, -0.048, 0.28] [0.0, -0.0, -0.0] [0.0, -0.0, 0.0]</t>
  </si>
  <si>
    <t>[1.0, 0.0, 0.3] [1.0, 0.0, 0.3] [0.8, -0.05, -0.219] [0.0, 0.0, -0.0] [1.0, 0.022, -0.291] [0.0, -0.0, 0.0] [0.0, 0.0, 0.0] [1.0, 0.0, -0.3] [0.774, -0.0, -0.232] [0.0, -0.0, -0.0] [1.0, -0.125, -0.248] [0.0, 0.0, -0.0] [0.0, -0.0, -0.0]</t>
  </si>
  <si>
    <t>[1.0, 0.3, -0.0] [0.449, 0.127, -0.019] [0.127, 0.038, 0.0] [1.0, 0.3, 0.0] [-0.0, 0.0, -0.0] [0.0, 0.0, -0.0] [1.0, -0.278, -0.052] [0.0, -0.0, -0.0] [0.0, -0.0, -0.0] [0.504, 0.107, 0.107] [0.0, 0.0, -0.0] [0.0, -0.0, -0.0] [0.0, 0.0, 0.0]</t>
  </si>
  <si>
    <t>[1.0, -0.3, -0.0] [0.493, -0.148, 0.0] [0.0, -0.0, -0.0] [1.0, -0.3, -0.0] [0.0, 0.0, 0.0] [0.0, 0.0, -0.0] [0.281, 0.084, 0.0] [0.0, -0.0, -0.0] [0.0, -0.0, -0.0] [0.234, -0.07, 0.0] [0.073, 0.0, 0.022] [0.0, -0.0, -0.0] [0.529, -0.112, 0.112]</t>
  </si>
  <si>
    <t>[1.0, 0.0, -0.3] [0.0, -0.0, 0.0] [0.828, 0.0, 0.249] [1.0, 0.0, -0.3] [0.0, 0.0, -0.0] [0.0, 0.0, -0.0] [1.0, 0.274, -0.063] [0.0, -0.0, -0.0] [0.0, -0.0, 0.0] [1.0, 0.042, 0.086] [-0.0, 0.0, 0.0] [0.282, -0.0, 0.085] [1.0, 0.0, 0.3]</t>
  </si>
  <si>
    <t>[1.0, 0.3, 0.0] [1.0, 0.3, -0.0] [0.0, 0.0, 0.0] [1.0, 0.28, 0.049] [0.115, -0.034, -0.0] [0.0, -0.0, -0.0] [0.425, -0.127, -0.0] [0.456, 0.137, 0.0] [0.0, 0.0, 0.0] [0.292, 0.062, 0.062] [0.0, -0.0, -0.0] [0.0, 0.0, 0.0] [0.0, 0.0, -0.0]</t>
  </si>
  <si>
    <t>[1.0, -0.3, -0.0] [0.769, -0.231, 0.0] [0.0, -0.0, 0.0] [1.0, -0.3, -0.0] [-0.0, 0.0, 0.0] [0.0, 0.0, -0.0] [0.235, 0.068, -0.007] [0.0, -0.0, -0.0] [0.0, -0.0, -0.0] [0.0, -0.0, 0.0] [0.941, 0.0, 0.282] [0.0, -0.0, -0.0] [0.5, -0.106, 0.106]</t>
  </si>
  <si>
    <t>[0.0, 0.0, -0.0] [0.784, 0.0, 0.235] [1.0, -0.288, -0.029] [1.0, 0.0, -0.3] [1.0, 0.0, -0.3] [1.0, 0.0, -0.3] [1.0, 0.0, 0.3] [1.0, 0.0, 0.3] [1.0, 0.0, 0.3] [1.0, 0.0, -0.3] [0.833, 0.25, -0.0] [1.0, 0.142, -0.13] [1.0, -0.0, -0.3]</t>
  </si>
  <si>
    <t>[1.0, 0.3, 0.0] [0.903, 0.249, 0.053] [0.0, 0.0, -0.0] [0.398, -0.084, 0.085] [0.0, -0.0, -0.0] [0.0, 0.0, 0.0] [0.0, 0.0, -0.0] [0.0, -0.0, -0.0] [0.0, -0.0, -0.0] [-0.0, -0.0, 0.0] [0.176, -0.053, -0.0] [0.0, -0.0, -0.0] [0.0, -0.0, 0.0]</t>
  </si>
  <si>
    <t>[1.0, -0.02, 0.267] [0.436, -0.093, -0.093] [0.0, -0.0, -0.0] [0.775, -0.233, -0.0] [0.0, 0.0, 0.0] [0.0, 0.0, -0.0] [0.0, 0.0, 0.0] [-0.0, -0.0, -0.0] [0.0, -0.0, -0.0] [-0.0, -0.0, -0.0] [0.288, -0.061, 0.061] [0.0, -0.0, -0.0] [0.0, -0.0, 0.0]</t>
  </si>
  <si>
    <t>[1.0, 0.295, 0.013] [0.735, -0.156, 0.156] [0.0, -0.0, 0.0] [0.223, -0.049, 0.043] [0.0, -0.0, 0.0] [-0.0, -0.0, 0.0] [0.0, 0.0, -0.0] [0.0, 0.0, -0.0] [0.0, 0.0, 0.0] [-0.0, 0.0, 0.0] [0.495, -0.148, -0.0] [0.0, 0.0, -0.0] [-0.0, -0.0, 0.0]</t>
  </si>
  <si>
    <t>[1.0, 0.3, 0.0] [0.327, -0.098, 0.0] [0.0, -0.0, 0.0] [0.783, 0.138, 0.002] [0.0, -0.0, -0.0] [0.0, 0.0, -0.0] [0.0, 0.0, -0.0] [0.0, -0.0, -0.0] [0.0, -0.0, -0.0] [0.239, -0.0, 0.072] [-0.0, 0.0, 0.0] [0.0, -0.0, -0.0] [0.0, -0.0, 0.0]</t>
  </si>
  <si>
    <t>[1.0, -0.041, -0.119] [0.641, -0.192, -0.0] [0.0, -0.0, 0.0] [0.693, -0.147, 0.147] [0.0, -0.0, -0.0] [0.0, 0.0, -0.0] [0.0, 0.0, -0.0] [0.0, -0.0, -0.0] [0.0, -0.0, -0.0] [-0.0, 0.0, 0.0] [0.0, 0.0, 0.0] [0.0, -0.0, -0.0] [0.148, -0.0, 0.044]</t>
  </si>
  <si>
    <t>[1.0, 0.215, -0.166] [0.533, -0.16, 0.0] [0.0, -0.0, 0.0] [0.669, -0.142, 0.142] [0.0, -0.0, -0.0] [0.0, 0.0, -0.0] [0.0, 0.0, -0.0] [0.0, -0.0, -0.0] [0.0, -0.0, -0.0] [-0.0, 0.0, 0.0] [0.0, 0.0, 0.0] [0.0, -0.0, -0.0] [0.288, 0.0, 0.086]</t>
  </si>
  <si>
    <t>[1.0, 0.3, 0.0] [0.622, 0.168, 0.045] [0.017, -0.005, 0.0] [0.685, 0.191, 0.036] [0.0, 0.0, -0.0] [0.0, -0.0, -0.0] [0.0, 0.0, 0.0] [-0.0, -0.0, 0.0] [0.0, 0.0, 0.0] [0.0, -0.0, -0.0] [0.0, 0.0, -0.0] [0.0, -0.0, -0.0] [0.0, -0.0, -0.0]</t>
  </si>
  <si>
    <t>[1.0, -0.3, -0.0] [0.664, -0.199, 0.0] [0.0, -0.0, 0.0] [0.738, -0.183, 0.092] [0.0, 0.0, 0.0] [0.0, 0.0, -0.0] [0.0, 0.0, -0.0] [0.0, -0.0, -0.0] [0.0, -0.0, -0.0] [0.0, 0.0, 0.0] [0.018, -0.003, 0.004] [0.0, -0.0, -0.0] [0.0, 0.0, 0.0]</t>
  </si>
  <si>
    <t>[1.0, 0.298, 0.005] [0.256, -0.037, 0.061] [0.0, -0.0, 0.0] [0.792, -0.168, 0.168] [0.0, 0.0, 0.0] [0.0, 0.0, -0.0] [-0.0, 0.0, -0.0] [0.0, -0.0, -0.0] [0.0, -0.0, -0.0] [0.0, -0.0, -0.0] [0.503, -0.151, -0.0] [0.0, -0.0, -0.0] [0.0, -0.0, 0.0]</t>
  </si>
  <si>
    <t>[1.0, 0.238, -0.106] [0.847, -0.254, 0.0] [0.0, -0.0, 0.0] [0.339, -0.072, 0.072] [0.0, -0.0, 0.0] [0.0, -0.0, -0.0] [0.0, 0.0, -0.0] [0.0, -0.0, 0.0] [0.0, -0.0, 0.0] [0.0, -0.0, 0.0] [-0.0, -0.0, -0.0] [0.0, -0.0, 0.0] [0.312, -0.0, 0.094]</t>
  </si>
  <si>
    <t>[1.0, -0.3, -0.0] [0.0, 0.0, -0.0] [0.0, -0.0, 0.0] [0.0, 0.0, -0.0] [-0.0, 0.0, -0.0] [0.0, -0.0, -0.0] [0.0, 0.0, 0.0] [0.0, 0.0, 0.0] [-0.0, -0.0, 0.0] [0.0, -0.0, 0.0] [0.031, 0.009, -0.0] [0.958, 0.246, 0.099] [0.041, -0.011, 0.004]</t>
  </si>
  <si>
    <t>[1.0, 0.288, 0.03] [0.465, -0.139, -0.0] [0.218, -0.065, 0.0] [0.584, -0.158, 0.041] [0.0, 0.0, 0.0] [0.0, 0.0, -0.0] [0.0, 0.0, -0.0] [0.0, -0.0, -0.0] [0.0, -0.0, -0.0] [-0.0, 0.0, 0.0] [0.0, 0.0, -0.0] [0.0, -0.0, -0.0] [0.0, -0.0, 0.0]</t>
  </si>
  <si>
    <t>[1.0, 0.0, 0.3] [0.509, -0.045, 0.134] [0.0, -0.0, 0.0] [0.767, -0.016, 0.223] [0.078, 0.016, -0.016] [0.0, -0.0, -0.0] [0.0, 0.0, -0.0] [0.0, -0.0, 0.0] [0.0, -0.0, -0.0] [-0.0, -0.0, 0.0] [0.0, 0.0, 0.0] [0.0, -0.0, -0.0] [0.0, -0.0, 0.0]</t>
  </si>
  <si>
    <t>[1.0, -0.0, -0.3] [0.627, 0.0, -0.188] [0.0, 0.0, 0.0] [0.721, -0.07, -0.187] [0.0, -0.0, 0.0] [0.0, -0.0, 0.0] [0.0, -0.0, 0.0] [0.0, -0.0, 0.0] [0.0, -0.0, -0.0] [0.0, -0.0, -0.0] [0.0, -0.0, 0.0] [0.0, -0.0, 0.0] [0.03, -0.009, -0.001]</t>
  </si>
  <si>
    <t>[1.0, 0.3, -0.0] [0.496, -0.058, 0.033] [0.33, -0.099, 0.0] [0.0, -0.0, 0.0] [0.0, 0.0, -0.0] [0.156, 0.0, -0.047] [0.0, -0.0, 0.0] [0.0, -0.0, 0.0]</t>
  </si>
  <si>
    <t>[1.0, 0.056, 0.144] [0.401, -0.085, -0.085] [0.632, -0.19, 0.0] [0.0, -0.0, -0.0] [0.0, 0.0, -0.0] [0.087, 0.0, -0.026] [0.0, -0.0, 0.0] [0.0, -0.0, 0.0]</t>
  </si>
  <si>
    <t>[1.0, 0.184, 0.147] [0.362, -0.077, -0.077] [0.573, -0.172, 0.0] [0.0, 0.0, 0.0] [0.0, 0.0, -0.0] [0.13, 0.0, -0.039] [0.0, -0.0, 0.0] [0.0, -0.0, 0.0]</t>
  </si>
  <si>
    <t>[1.0, 0.3, -0.0] [0.33, -0.099, 0.0] [0.496, -0.065, -0.033] [0.0, -0.0, 0.0] [0.0, 0.0, -0.0] [0.0, 0.0, -0.0] [0.156, -0.0, 0.047] [0.0, -0.0, 0.0]</t>
  </si>
  <si>
    <t>[1.0, 0.069, -0.138] [0.623, -0.187, 0.0] [0.392, -0.083, 0.083] [0.0, -0.0, 0.0] [0.0, 0.0, -0.0] [0.0, 0.0, 0.0] [0.101, -0.021, 0.021] [0.0, -0.0, 0.0]</t>
  </si>
  <si>
    <t>[1.0, 0.204, -0.138] [0.559, -0.168, 0.0] [0.349, -0.074, 0.074] [0.0, -0.0, 0.0] [0.0, 0.0, -0.0] [0.0, 0.0, -0.0] [0.152, -0.032, 0.032] [0.0, -0.0, 0.0]</t>
  </si>
  <si>
    <t>[1.0, 0.3, -0.0] [0.437, -0.042, -0.0] [0.437, -0.042, 0.0] [0.0, -0.0, 0.0] [-0.0, 0.0, -0.0] [0.0, 0.0, -0.0] [0.0, 0.0, 0.0] [0.0, -0.0, 0.0]</t>
  </si>
  <si>
    <t>[1.0, 0.021, -0.0] [0.485, -0.145, 0.0] [0.485, -0.145, 0.0] [0.0, -0.0, 0.0] [0.0, 0.0, -0.0] [0.0, 0.0, -0.0] [0.0, -0.0, 0.0] [0.0, -0.0, 0.0]</t>
  </si>
  <si>
    <t>[1.0, 0.19, -0.0] [0.419, -0.126, 0.0] [0.419, -0.126, 0.0] [0.0, -0.0, 0.0] [0.0, 0.0, -0.0] [0.0, 0.0, -0.0] [0.0, -0.0, 0.0] [0.0, -0.0, 0.0]</t>
  </si>
  <si>
    <t>[1.0, 0.3, -0.0] [1.0, 0.3, 0.0] [0.499, 0.134, 0.038] [0.973, -0.292, -0.0] [0.0, -0.0, -0.0] [0.491, 0.106, -0.099] [0.0, -0.0, 0.0] [0.0, 0.0, -0.0]</t>
  </si>
  <si>
    <t>[1.0, -0.3, -0.0] [0.74, -0.222, 0.0] [0.578, -0.14, 0.08] [0.149, 0.045, 0.0] [0.0, 0.0, -0.0] [1.0, -0.244, -0.136] [0.0, -0.0, 0.0] [0.0, -0.0, 0.0]</t>
  </si>
  <si>
    <t>[0.859, 0.0, 0.258] [1.0, -0.0, 0.3] [0.342, -0.102, 0.0] [1.0, 0.012, 0.098] [-0.0, 0.0, -0.0] [1.0, -0.0, -0.3] [0.0, -0.0, 0.0] [0.537, 0.0, 0.161]</t>
  </si>
  <si>
    <t>[1.0, 0.3, -0.0] [0.506, 0.132, -0.049] [1.0, 0.299, -0.002] [0.0, -0.0, 0.0] [1.0, -0.289, -0.027] [0.0, 0.0, -0.0] [0.478, 0.101, 0.101] [0.0, -0.0, -0.0]</t>
  </si>
  <si>
    <t>[1.0, -0.3, -0.0] [0.578, -0.14, -0.08] [0.744, -0.223, 0.0] [0.0, -0.0, 0.0] [0.14, 0.042, -0.0] [0.0, 0.0, -0.0] [1.0, -0.26, 0.095] [0.0, -0.0, 0.0]</t>
  </si>
  <si>
    <t>[1.0, -0.132, -0.245] [0.571, -0.171, 0.0] [1.0, 0.035, -0.286] [0.0, -0.0, 0.0] [1.0, -0.108, -0.255] [-0.0, 0.0, -0.0] [1.0, -0.0, 0.3] [0.309, -0.0, -0.093]</t>
  </si>
  <si>
    <t>[1.0, 0.3, -0.0] [1.0, 0.3, 0.0] [0.528, 0.158, 0.0] [0.029, -0.009, -0.0] [0.926, -0.278, 0.0] [0.434, 0.13, 0.0] [0.008, 0.002, 0.002] [0.0, -0.0, -0.0]</t>
  </si>
  <si>
    <t>[1.0, -0.3, -0.0] [0.21, -0.063, 0.0] [0.667, -0.2, 0.0] [0.895, 0.268, -0.0] [-0.0, 0.0, -0.0] [0.095, -0.02, -0.02] [0.533, -0.16, 0.0] [0.0, 0.0, 0.0]</t>
  </si>
  <si>
    <t>[0.641, -0.192, 0.002] [1.0, -0.143, 0.241] [1.0, -0.124, -0.248] [1.0, 0.0, -0.3] [1.0, 0.0, 0.3] [1.0, 0.0, 0.3] [1.0, 0.0, -0.3] [1.0, -0.217, -0.2]</t>
  </si>
  <si>
    <t>[1.0, 0.3, -0.0] [0.711, 0.138, 0.044] [0.302, -0.091, 0.0] [0.0, 0.0, 0.0] [0.0, 0.0, -0.0] [0.248, 0.0, -0.074] [0.0, 0.0, 0.0] [0.0, -0.0, 0.0]</t>
  </si>
  <si>
    <t>[1.0, -0.054, 0.193] [0.444, -0.094, -0.094] [0.705, -0.212, 0.0] [0.0, -0.0, -0.0] [0.0, 0.0, -0.0] [0.199, 0.0, -0.06] [0.0, -0.0, 0.0] [0.0, -0.0, 0.0]</t>
  </si>
  <si>
    <t>[1.0, 0.197, 0.218] [0.391, -0.091, -0.063] [0.578, -0.173, 0.0] [0.0, 0.0, 0.0] [0.0, 0.0, -0.0] [0.406, 0.0, -0.122] [0.0, -0.0, 0.0] [0.0, 0.0, 0.0]</t>
  </si>
  <si>
    <t>[1.0, 0.3, -0.0] [0.302, -0.091, 0.0] [0.711, 0.126, -0.045] [0.0, -0.0, 0.0] [0.0, 0.0, -0.0] [0.0, 0.0, -0.0] [0.248, -0.0, 0.074] [0.0, -0.0, -0.0]</t>
  </si>
  <si>
    <t>[1.0, -0.024, -0.18] [0.684, -0.205, 0.0] [0.424, -0.09, 0.09] [0.0, -0.0, 0.0] [-0.0, 0.0, -0.0] [0.0, 0.0, -0.0] [0.232, -0.049, 0.049] [0.0, -0.0, 0.0]</t>
  </si>
  <si>
    <t>[1.0, 0.212, -0.212] [0.575, -0.173, -0.0] [0.377, -0.085, 0.067] [0.0, -0.0, 0.0] [0.0, 0.0, -0.0] [0.0, 0.0, 0.0] [0.416, -0.039, 0.109] [0.0, -0.0, 0.0]</t>
  </si>
  <si>
    <t>[1.0, 0.3, 0.0] [0.618, 0.173, -0.0] [0.618, 0.173, 0.0] [0.0, 0.0, 0.0] [0.0, 0.0, -0.0] [0.0, -0.0, 0.0] [0.0, 0.0, 0.0] [0.0, 0.0, -0.0]</t>
  </si>
  <si>
    <t>[1.0, -0.3, -0.0] [0.605, -0.181, 0.0] [0.61, -0.183, 0.0] [0.011, 0.003, -0.0] [0.0, 0.0, -0.0] [0.001, -0.0, -0.0] [0.006, -0.002, -0.0] [0.0, 0.0, 0.0]</t>
  </si>
  <si>
    <t>[1.0, 0.205, 0.196] [0.0, -0.0, -0.0] [0.925, -0.271, 0.016] [0.0, -0.0, 0.0] [0.0, 0.0, -0.0] [0.418, -0.0, -0.126] [-0.0, -0.0, 0.0] [-0.0, 0.0, 0.0]</t>
  </si>
  <si>
    <t>[1.0, 0.193, -0.206] [0.93, -0.278, -0.002] [0.0, -0.0, 0.0] [0.0, -0.0, 0.0] [0.0, 0.0, -0.0] [0.0, 0.0, -0.0] [0.399, -0.0, 0.12] [0.0, -0.0, 0.0]</t>
  </si>
  <si>
    <t>[1.0, -0.246, 0.0] [0.0, 0.0, 0.0] [0.0, 0.0, 0.0] [0.0, 0.0, 0.0] [0.0, 0.0, -0.0] [0.0, 0.0, 0.0] [0.0, 0.0, 0.0] [0.988, -0.218, -0.19]</t>
  </si>
  <si>
    <t>[1.0, 0.288, -0.0] [0.604, -0.181, -0.0] [0.604, -0.181, 0.0] [0.0, -0.0, 0.0] [-0.0, 0.0, -0.0] [0.0, 0.0, -0.0] [0.0, -0.0, 0.0] [0.0, -0.0, 0.0]</t>
  </si>
  <si>
    <t>[1.0, -0.034, 0.286] [0.618, -0.022, 0.176] [0.618, -0.018, 0.178] [0.0, -0.0, -0.0] [0.0, 0.0, -0.0] [0.0, -0.0, 0.0] [0.0, -0.0, 0.0] [0.0, -0.0, 0.0]</t>
  </si>
  <si>
    <t>[1.0, -0.034, -0.286] [0.618, -0.018, -0.178] [0.618, -0.022, -0.176] [0.0, 0.0, 0.0] [0.0, 0.0, 0.0] [-0.0, 0.0, -0.0] [0.0, -0.0, -0.0] [-0.0, 0.0, 0.0]</t>
  </si>
  <si>
    <t>[1.0, -0.281, -0.045] [1.0, -0.3, -0.0] [0.488, -0.103, 0.103] [0.0, 0.0, -0.0] [1.0, -0.3, 0.0] [1.0, -0.3, -0.0] [0.0, -0.0, -0.0] [1.0, -0.212, -0.212] [1.0, -0.282, -0.043] [1.0, -0.3, -0.0] [1.0, -0.212, 0.212] [0.0, -0.0, 0.0] [1.0, 0.3, -0.0] [1.0, 0.288, -0.028] [0.0, 0.0, -0.0] [0.61, 0.183, -0.0]</t>
  </si>
  <si>
    <t>[1.0, 0.297, -0.007] [1.0, 0.3, 0.0] [0.579, 0.174, 0.0] [0.0, 0.0, -0.0] [1.0, 0.3, 0.0] [1.0, 0.212, 0.212] [0.0, 0.0, -0.0] [1.0, 0.3, 0.0] [1.0, 0.212, -0.212] [1.0, 0.3, 0.0] [1.0, 0.26, 0.097] [0.0, -0.0, 0.0] [1.0, -0.3, -0.0] [1.0, -0.299, -0.002] [-0.0, -0.0, -0.0] [0.551, -0.117, 0.117]</t>
  </si>
  <si>
    <t>[1.0, 0.0, -0.3] [1.0, 0.0, 0.3] [0.24, -0.0, 0.072] [0.0, 0.0, -0.0] [1.0, 0.0, -0.3] [1.0, 0.0, 0.3] [0.0, -0.0, 0.0] [0.0, -0.0, -0.0] [1.0, -0.0, -0.3] [1.0, 0.0, 0.3] [0.0, 0.0, 0.0] [0.0, 0.0, -0.0] [1.0, -0.0, 0.3] [1.0, -0.0, -0.3] [0.0, -0.0, -0.0] [0.241, 0.0, 0.072]</t>
  </si>
  <si>
    <t>[1.0, -0.3, -0.0] [0.488, -0.103, 0.103] [0.0, 0.0, -0.0] [1.0, -0.281, -0.045] [1.0, -0.3, 0.0] [0.0, -0.0, -0.0] [1.0, -0.212, -0.212] [1.0, -0.3, -0.0] [1.0, -0.3, -0.0] [1.0, -0.212, 0.212] [0.0, -0.0, 0.0] [1.0, -0.282, -0.043] [1.0, 0.288, -0.028] [0.0, 0.0, -0.0] [0.61, 0.183, -0.0] [1.0, 0.3, -0.0]</t>
  </si>
  <si>
    <t>[1.0, 0.3, 0.0] [0.579, 0.174, -0.0] [0.0, 0.0, 0.0] [1.0, 0.297, -0.007] [1.0, 0.212, 0.212] [0.0, -0.0, 0.0] [1.0, 0.3, 0.0] [1.0, 0.3, 0.0] [1.0, 0.3, 0.0] [1.0, 0.26, 0.097] [0.0, 0.0, 0.0] [1.0, 0.212, -0.212] [1.0, -0.299, -0.002] [0.0, -0.0, -0.0] [0.551, -0.117, 0.117] [1.0, -0.3, 0.0]</t>
  </si>
  <si>
    <t>[1.0, 0.0, 0.3] [0.24, -0.0, 0.072] [0.0, 0.0, 0.0] [1.0, 0.0, -0.3] [1.0, 0.0, 0.3] [0.0, 0.0, -0.0] [0.0, 0.0, -0.0] [1.0, 0.0, -0.3] [1.0, 0.0, 0.3] [0.0, 0.0, 0.0] [0.0, 0.0, -0.0] [1.0, 0.0, -0.3] [1.0, -0.0, -0.3] [0.0, 0.0, -0.0] [0.241, 0.0, 0.072] [1.0, -0.0, 0.3]</t>
  </si>
  <si>
    <t>[1.0, -0.3, 0.0] [1.0, -0.3, 0.0] [0.122, -0.037, 0.0] [0.887, -0.266, 0.0] [1.0, -0.3, 0.0] [1.0, -0.3, -0.0] [0.0, -0.0, -0.0] [1.0, -0.3, -0.0] [1.0, -0.3, -0.0] [1.0, -0.272, 0.068] [0.0, -0.0, -0.0] [1.0, -0.3, -0.0] [1.0, 0.3, 0.0] [0.927, 0.278, -0.0] [0.282, 0.085, -0.0] [1.0, 0.3, 0.0]</t>
  </si>
  <si>
    <t>[1.0, 0.3, 0.0] [1.0, 0.3, 0.0] [0.251, 0.075, 0.0] [0.917, 0.275, -0.0] [1.0, 0.3, 0.0] [1.0, 0.3, -0.0] [0.0, 0.0, -0.0] [1.0, 0.3, -0.0] [1.0, 0.3, 0.0] [1.0, 0.3, -0.0] [0.0, 0.0, -0.0] [1.0, 0.277, -0.055] [1.0, -0.3, 0.0] [0.909, -0.273, -0.0] [0.126, -0.038, -0.0] [1.0, -0.3, -0.0]</t>
  </si>
  <si>
    <t>[1.0, -0.0, -0.3] [1.0, 0.0, 0.3] [0.0, 0.0, 0.0] [0.989, -0.0, -0.297] [1.0, -0.013, 0.295] [1.0, 0.0, 0.3] [0.0, 0.0, 0.0] [1.0, -0.0, -0.3] [1.0, -0.012, -0.295] [1.0, 0.0, 0.3] [0.0, -0.0, 0.0] [1.0, -0.0, -0.3] [1.0, 0.0, -0.3] [0.989, 0.0, -0.297] [0.0, 0.0, -0.0] [1.0, 0.0, 0.3]</t>
  </si>
  <si>
    <t>[0.0, 0.0, 0.0] [1.0, -0.281, -0.045] [1.0, -0.3, 0.0] [0.488, -0.103, 0.103] [1.0, -0.212, -0.212] [1.0, -0.3, -0.0] [1.0, -0.3, -0.0] [0.0, -0.0, -0.0] [0.0, 0.0, -0.0] [1.0, -0.282, -0.043] [1.0, -0.3, -0.0] [1.0, -0.212, 0.212] [0.61, 0.183, 0.0] [1.0, 0.3, 0.0] [1.0, 0.288, -0.028] [0.0, 0.0, -0.0]</t>
  </si>
  <si>
    <t>[0.0, 0.0, -0.0] [1.0, 0.297, -0.007] [1.0, 0.3, 0.0] [0.579, 0.174, -0.0] [1.0, 0.3, 0.0] [1.0, 0.3, -0.0] [1.0, 0.212, 0.212] [0.0, -0.0, 0.0] [0.0, 0.0, -0.0] [1.0, 0.212, -0.212] [1.0, 0.3, 0.0] [1.0, 0.26, 0.097] [0.551, -0.117, 0.117] [1.0, -0.3, 0.0] [1.0, -0.299, -0.002] [-0.0, 0.0, -0.0]</t>
  </si>
  <si>
    <t>[0.0, -0.0, -0.0] [1.0, 0.0, -0.3] [1.0, 0.0, 0.3] [0.24, -0.0, 0.072] [0.0, -0.0, -0.0] [1.0, 0.0, -0.3] [1.0, 0.0, 0.3] [0.0, -0.0, -0.0] [-0.0, -0.0, -0.0] [1.0, -0.0, -0.3] [1.0, 0.0, 0.3] [0.0, -0.0, 0.0] [0.241, 0.0, 0.072] [1.0, -0.0, 0.3] [1.0, -0.0, -0.3] [0.0, 0.0, 0.0]</t>
  </si>
  <si>
    <t>[0.488, -0.103, 0.103] [0.0, -0.0, -0.0] [1.0, -0.281, -0.045] [1.0, -0.3, 0.0] [0.0, -0.0, 0.0] [1.0, -0.212, -0.212] [1.0, -0.3, -0.0] [1.0, -0.3, -0.0] [1.0, -0.212, 0.212] [0.0, 0.0, -0.0] [1.0, -0.282, -0.043] [1.0, -0.3, -0.0] [0.0, 0.0, -0.0] [0.61, 0.183, 0.0] [1.0, 0.3, -0.0] [1.0, 0.288, -0.028]</t>
  </si>
  <si>
    <t>[0.579, 0.174, 0.0] [0.0, 0.0, 0.0] [1.0, 0.297, -0.007] [1.0, 0.3, 0.0] [0.0, 0.0, 0.0] [1.0, 0.3, 0.0] [1.0, 0.3, 0.0] [1.0, 0.212, 0.212] [1.0, 0.26, 0.097] [0.0, 0.0, -0.0] [1.0, 0.212, -0.212] [1.0, 0.3, -0.0] [0.0, -0.0, 0.0] [0.551, -0.117, 0.117] [1.0, -0.3, -0.0] [1.0, -0.299, -0.002]</t>
  </si>
  <si>
    <t>[0.24, 0.0, 0.072] [0.0, -0.0, 0.0] [1.0, -0.0, -0.3] [1.0, 0.0, 0.3] [0.0, -0.0, 0.0] [0.0, 0.0, -0.0] [1.0, 0.0, -0.3] [1.0, 0.0, 0.3] [0.0, 0.0, 0.0] [0.0, -0.0, 0.0] [1.0, -0.0, -0.3] [1.0, 0.0, 0.3] [0.0, 0.0, 0.0] [0.241, 0.0, 0.072] [1.0, -0.0, 0.3] [1.0, -0.0, -0.3]</t>
  </si>
  <si>
    <t>[0.122, -0.037, 0.0] [0.887, -0.266, -0.0] [1.0, -0.3, 0.0] [1.0, -0.3, -0.0] [0.0, -0.0, -0.0] [1.0, -0.3, -0.0] [1.0, -0.3, -0.0] [1.0, -0.3, -0.0] [0.0, -0.0, -0.0] [1.0, -0.3, -0.0] [1.0, -0.3, -0.0] [1.0, -0.272, 0.068] [0.282, 0.085, 0.0] [1.0, 0.3, -0.0] [1.0, 0.3, 0.0] [0.927, 0.278, 0.0]</t>
  </si>
  <si>
    <t>[0.251, 0.075, -0.0] [0.917, 0.275, -0.0] [1.0, 0.3, 0.0] [1.0, 0.3, 0.0] [0.0, -0.0, -0.0] [1.0, 0.3, -0.0] [1.0, 0.3, 0.0] [1.0, 0.3, 0.0] [0.0, -0.0, 0.0] [1.0, 0.277, -0.055] [1.0, 0.3, 0.0] [1.0, 0.3, 0.0] [0.126, -0.038, -0.0] [1.0, -0.3, 0.0] [1.0, -0.3, -0.0] [0.909, -0.273, 0.0]</t>
  </si>
  <si>
    <t>[0.0, -0.0, -0.0] [0.989, 0.0, -0.297] [1.0, 0.0, -0.3] [1.0, 0.0, 0.3] [0.0, -0.0, -0.0] [1.0, 0.0, -0.3] [1.0, -0.013, 0.295] [1.0, 0.0, 0.3] [0.0, 0.0, -0.0] [1.0, 0.0, -0.3] [1.0, -0.012, -0.295] [1.0, 0.0, 0.3] [0.0, 0.0, -0.0] [1.0, 0.0, 0.3] [1.0, -0.0, -0.3] [0.989, 0.0, -0.297]</t>
  </si>
  <si>
    <t>[0.887, -0.266, -0.0] [1.0, -0.3, -0.0] [1.0, -0.3, -0.0] [0.122, -0.037, -0.0] [1.0, -0.3, -0.0] [1.0, -0.3, 0.0] [1.0, -0.3, 0.0] [0.0, -0.0, -0.0] [1.0, -0.3, -0.0] [1.0, -0.3, -0.0] [1.0, -0.272, 0.068] [0.0, -0.0, 0.0] [1.0, 0.3, -0.0] [1.0, 0.3, 0.0] [0.927, 0.278, 0.0] [0.282, 0.085, 0.0]</t>
  </si>
  <si>
    <t>[0.917, 0.275, -0.0] [1.0, 0.3, 0.0] [1.0, 0.3, 0.0] [0.251, 0.075, 0.0] [1.0, 0.3, 0.0] [1.0, 0.3, 0.0] [1.0, 0.3, -0.0] [0.0, 0.0, 0.0] [1.0, 0.277, -0.055] [1.0, 0.3, -0.0] [1.0, 0.3, 0.0] [0.0, 0.0, -0.0] [1.0, -0.3, 0.0] [1.0, -0.3, -0.0] [0.909, -0.273, 0.0] [0.126, -0.038, -0.0]</t>
  </si>
  <si>
    <t>[0.989, -0.0, -0.297] [1.0, -0.0, -0.3] [1.0, 0.0, 0.3] [0.0, -0.0, -0.0] [1.0, -0.0, -0.3] [1.0, -0.013, 0.295] [1.0, 0.0, 0.3] [0.0, 0.0, 0.0] [1.0, -0.0, -0.3] [1.0, -0.012, -0.295] [1.0, 0.0, 0.3] [0.0, 0.0, 0.0] [1.0, 0.0, 0.3] [1.0, -0.0, -0.3] [0.989, 0.0, -0.297] [-0.0, -0.0, 0.0]</t>
  </si>
  <si>
    <t>[1.0, -0.3, -0.0] [0.122, -0.037, -0.0] [0.887, -0.266, -0.0] [1.0, -0.3, -0.0] [1.0, -0.3, 0.0] [0.0, -0.0, -0.0] [1.0, -0.3, 0.0] [1.0, -0.3, -0.0] [1.0, -0.272, 0.068] [0.0, -0.0, -0.0] [1.0, -0.3, -0.0] [1.0, -0.3, -0.0] [0.927, 0.278, -0.0] [0.282, 0.085, 0.0] [1.0, 0.3, -0.0] [1.0, 0.3, 0.0]</t>
  </si>
  <si>
    <t>[1.0, 0.3, -0.0] [0.251, 0.075, -0.0] [0.917, 0.275, 0.0] [1.0, 0.3, 0.0] [1.0, 0.3, 0.0] [0.0, -0.0, -0.0] [1.0, 0.3, 0.0] [1.0, 0.3, 0.0] [1.0, 0.3, -0.0] [0.0, 0.0, -0.0] [1.0, 0.277, -0.055] [1.0, 0.3, 0.0] [0.909, -0.273, -0.0] [0.126, -0.038, 0.0] [1.0, -0.3, -0.0] [1.0, -0.3, -0.0]</t>
  </si>
  <si>
    <t>[1.0, 0.0, 0.3] [0.0, 0.0, 0.0] [0.989, -0.0, -0.297] [1.0, -0.0, -0.3] [1.0, 0.0, 0.3] [0.0, 0.0, -0.0] [1.0, 0.0, -0.3] [1.0, -0.013, 0.295] [1.0, 0.0, 0.3] [0.0, -0.0, -0.0] [1.0, 0.0, -0.3] [1.0, -0.012, -0.295] [0.989, 0.0, -0.297] [0.0, 0.0, 0.0] [1.0, 0.0, 0.3] [1.0, -0.0, -0.3]</t>
  </si>
  <si>
    <t>[1.0, -0.3, -0.0] [1.0, -0.3, 0.0] [1.0, -0.298, 0.005] [1.0, -0.3, -0.0] [1.0, -0.3, -0.0] [1.0, -0.3, -0.0] [1.0, -0.3, 0.0] [1.0, -0.3, -0.0] [1.0, -0.293, 0.016] [1.0, -0.3, 0.0] [1.0, -0.3, 0.0] [1.0, -0.3, 0.0] [1.0, 0.3, -0.0] [1.0, 0.298, -0.004] [1.0, 0.296, -0.01] [1.0, 0.3, 0.0]</t>
  </si>
  <si>
    <t>[1.0, 0.298, -0.005] [1.0, 0.3, -0.0] [1.0, 0.3, 0.0] [1.0, 0.3, 0.0] [1.0, 0.3, 0.0] [1.0, 0.3, 0.0] [1.0, 0.3, 0.0] [1.0, 0.3, -0.0] [1.0, 0.3, 0.0] [1.0, 0.3, 0.0] [1.0, 0.293, -0.016] [1.0, 0.3, 0.0] [1.0, -0.296, 0.01] [1.0, -0.3, 0.0] [1.0, -0.3, 0.0] [1.0, -0.298, 0.004]</t>
  </si>
  <si>
    <t>[1.0, 0.0, 0.3] [0.0, -0.0, -0.0] [1.0, -0.0, -0.3] [1.0, 0.207, -0.214] [0.981, 0.0, 0.294] [0.0, -0.0, 0.0] [1.0, 0.0, -0.3] [1.0, 0.212, 0.212] [1.0, 0.0, -0.3] [1.0, -0.222, -0.188] [1.0, -0.002, 0.299] [0.0, 0.0, -0.0] [1.0, 0.0, 0.3] [1.0, 0.212, -0.212] [0.999, 0.0, -0.3] [0.0, -0.0, 0.0]</t>
  </si>
  <si>
    <t>[1.0, 0.0, -0.3] [1.0, 0.207, -0.214] [1.0, 0.0, 0.3] [0.0, 0.0, -0.0] [1.0, 0.0, -0.3] [1.0, 0.212, 0.212] [0.981, 0.0, 0.294] [0.0, 0.0, 0.0] [1.0, -0.002, 0.299] [0.0, -0.0, 0.0] [1.0, 0.0, -0.3] [1.0, -0.222, -0.188] [0.999, 0.0, -0.3] [0.0, -0.0, -0.0] [1.0, 0.0, 0.3] [1.0, 0.212, -0.212]</t>
  </si>
  <si>
    <t>[1.0, 0.207, -0.214] [1.0, 0.0, 0.3] [0.0, 0.0, 0.0] [1.0, 0.0, -0.3] [1.0, 0.212, 0.212] [0.981, 0.0, 0.294] [0.0, -0.0, -0.0] [1.0, 0.0, -0.3] [0.0, 0.0, -0.0] [1.0, 0.0, -0.3] [1.0, -0.222, -0.188] [1.0, -0.002, 0.299] [0.0, 0.0, 0.0] [1.0, 0.0, 0.3] [1.0, 0.212, -0.212] [0.999, 0.0, -0.3]</t>
  </si>
  <si>
    <t>[0.0, -0.0, -0.0] [1.0, 0.0, -0.3] [1.0, 0.207, -0.214] [1.0, 0.0, 0.3] [0.0, 0.0, 0.0] [1.0, 0.0, -0.3] [1.0, 0.212, 0.212] [0.981, 0.0, 0.294] [1.0, -0.222, -0.188] [1.0, -0.002, 0.299] [-0.0, 0.0, -0.0] [1.0, -0.0, -0.3] [1.0, 0.212, -0.212] [0.999, 0.0, -0.3] [0.0, 0.0, 0.0] [1.0, 0.0, 0.3]</t>
  </si>
  <si>
    <t>[0.0, 0.0, 0.0] [0.0, 0.0, 0.0] [0.0, 0.0, 0.0] [0.0, 0.0, 0.0] [0.0, 0.0, 0.0] [0.0, 0.0, 0.0] [0.0, 0.0, 0.0] [0.0, 0.0, 0.0] [0.0, 0.0, 0.0] [0.0, 0.0, 0.0] [0.0, 0.0, 0.0] [0.0, 0.0, 0.0] [0.0, 0.0, 0.0] [0.0, 0.0, 0.0] [0.0, 0.0, 0.0] [0.0, 0.0, 0.0]</t>
  </si>
  <si>
    <t>[1.0, 0.0, 0.3] [1.0, 0.0, 0.3] [1.0, 0.005, 0.298] [1.0, 0.002, 0.299] [1.0, 0.0, 0.3] [1.0, 0.0, 0.3] [1.0, 0.0, 0.3] [1.0, 0.0, 0.3] [1.0, 0.013, 0.295] [1.0, 0.005, 0.298] [1.0, 0.0, 0.3] [1.0, 0.0, 0.3] [1.0, 0.0, -0.3] [1.0, 0.0, -0.3] [1.0, -0.009, -0.296] [1.0, 0.0, -0.3]</t>
  </si>
  <si>
    <t>[1.0, -0.29, 0.024] [0.38, -0.021, -0.075] [0.0, -0.0, -0.0] [0.316, 0.0, 0.095] [0.0, 0.0, 0.0]</t>
  </si>
  <si>
    <t>[1.0, 0.191, 0.064] [0.427, 0.092, -0.088] [0.0, 0.0, 0.0] [0.293, 0.0, 0.088] [0.0, 0.0, -0.0]</t>
  </si>
  <si>
    <t>[1.0, -0.087, 0.039] [0.393, 0.084, -0.081] [0.0, -0.0, 0.0] [0.31, 0.0, 0.093] [0.0, 0.0, -0.0]</t>
  </si>
  <si>
    <t>[1.0, 0.0, 0.3] [0.448, -0.113, -0.051] [0.257, -0.054, -0.054] [0.0, 0.0, 0.0] [0.154, 0.046, 0.001]</t>
  </si>
  <si>
    <t>[1.0, 0.0, 0.3] [0.229, 0.0, 0.0] [0.549, 0.159, 0.0] [0.0, 0.0, 0.0] [0.084, -0.021, 0.011]</t>
  </si>
  <si>
    <t>[1.0, 0.0, 0.3] [0.247, -0.0, 0.0] [0.546, 0.0, -0.015] [0.0, 0.0, -0.0] [0.071, 0.017, 0.011]</t>
  </si>
  <si>
    <t>[1.0, -0.223, 0.186] [0.254, -0.068, -0.02] [0.316, -0.095, -0.0] [0.071, -0.015, 0.015] [0.0, 0.0, -0.0]</t>
  </si>
  <si>
    <t>[1.0, 0.212, 0.212] [0.279, 0.072, -0.027] [0.282, 0.085, 0.0] [0.073, 0.016, 0.016] [0.0, 0.0, -0.0]</t>
  </si>
  <si>
    <t>[1.0, -0.081, 0.194] [0.313, 0.067, -0.064] [0.0, -0.0, 0.0] [0.0, -0.0, 0.0] [-0.0, 0.0, 0.0]</t>
  </si>
  <si>
    <t>[1.0, -0.242, -0.141] [0.518, -0.124, -0.076] [0.262, -0.079, 0.0] [0.863, -0.183, 0.183] [-0.0, 0.0, -0.0]</t>
  </si>
  <si>
    <t>[1.0, 0.254, -0.112] [0.459, 0.113, -0.059] [0.329, 0.099, 0.0] [0.865, 0.184, 0.184] [0.0, 0.0, -0.0]</t>
  </si>
  <si>
    <t>[1.0, 0.0, -0.3] [0.778, 0.0, -0.146] [0.0, 0.0, 0.0] [1.0, 0.023, 0.273] [0.173, -0.0, -0.052]</t>
  </si>
  <si>
    <t>[1.0, 0.0, 0.3] [0.303, -0.091, -0.0] [0.742, -0.06, 0.0] [0.076, -0.023, 0.0] [0.138, 0.042, -0.0]</t>
  </si>
  <si>
    <t>[1.0, 0.0, 0.3] [0.291, 0.0, 0.0] [0.71, 0.102, 0.0] [0.096, 0.029, 0.0] [0.165, -0.05, 0.0]</t>
  </si>
  <si>
    <t>[1.0, 0.0, 0.3] [0.291, 0.0, 0.0] [0.734, 0.0, 0.0] [0.087, 0.0, 0.0] [0.148, 0.017, 0.0]</t>
  </si>
  <si>
    <t>[1.0, -0.223, 0.186] [0.362, -0.109, -0.0] [0.842, -0.253, 0.0] [0.523, -0.157, -0.0] [0.074, 0.022, 0.0]</t>
  </si>
  <si>
    <t>[1.0, 0.212, 0.212] [0.352, 0.106, 0.0] [0.783, 0.235, 0.0] [0.575, 0.173, 0.0] [0.122, -0.037, 0.0]</t>
  </si>
  <si>
    <t>[0.0, 0.0, 0.0] [1.0, -0.176, -0.227] [1.0, 0.0, 0.3] [1.0, 0.0, -0.3] [1.0, -0.15, -0.228]</t>
  </si>
  <si>
    <t>[1.0, -0.279, -0.051] [0.466, -0.103, -0.09] [0.0, -0.0, -0.0] [0.534, -0.073, 0.13] [0.0, -0.0, 0.0]</t>
  </si>
  <si>
    <t>[1.0, 0.294, -0.016] [0.492, 0.106, -0.101] [0.0, 0.0, 0.0] [0.508, 0.057, 0.129] [0.0, 0.0, -0.0]</t>
  </si>
  <si>
    <t>[1.0, -0.091, -0.079] [0.453, 0.097, -0.093] [0.0, -0.0, 0.0] [0.547, 0.0, 0.164] [0.0, 0.0, 0.0]</t>
  </si>
  <si>
    <t>[1.0, 0.0, 0.3] [0.619, -0.131, -0.131] [0.119, 0.0, -0.009] [0.0, -0.0, 0.0] [0.296, 0.087, -0.005]</t>
  </si>
  <si>
    <t>[1.0, 0.0, 0.3] [0.515, 0.11, -0.109] [0.225, 0.067, 0.0] [0.026, 0.0, 0.0] [0.273, 0.0, -0.0]</t>
  </si>
  <si>
    <t>[1.0, 0.0, 0.3] [0.266, 0.0, 0.0] [0.658, 0.0, 0.0] [0.012, 0.0, 0.0] [0.123, 0.017, 0.0]</t>
  </si>
  <si>
    <t>[1.0, -0.223, 0.186] [0.259, -0.078, -0.0] [0.542, -0.162, -0.0] [0.237, -0.07, 0.004] [0.0, 0.0, -0.0]</t>
  </si>
  <si>
    <t>[1.0, 0.212, 0.212] [0.261, 0.078, 0.0] [0.506, 0.152, 0.0] [0.27, 0.081, 0.0] [0.005, -0.002, 0.0]</t>
  </si>
  <si>
    <t>[1.0, -0.006, 0.199] [0.35, 0.0, -0.105] [0.321, 0.0, -0.096] [0.391, 0.0, 0.117] [0.0, 0.0, -0.0]</t>
  </si>
  <si>
    <t>[1.0, -0.193, 0.188] [0.679, 0.18, 0.058] [-0.0, 0.0, -0.0] [0.0, -0.0, 0.0] [0.397, 0.0, 0.119]</t>
  </si>
  <si>
    <t>[1.0, 0.209, 0.211] [0.0, 0.0, -0.0] [0.0, -0.0, -0.0] [0.0, -0.0, -0.0] [1.0, 0.215, -0.205]</t>
  </si>
  <si>
    <t>[1.0, -0.223, 0.186] [1.0, 0.206, -0.205] [0.0, 0.0, 0.0] [0.0, 0.0, 0.0] [-0.0, 0.0, 0.0]</t>
  </si>
  <si>
    <t>[1.0, 0.017, -0.293] [0.0, 0.0, -0.0] [1.0, 0.017, -0.293] [0.0, -0.0, 0.0] [0.0, 0.0, -0.0]</t>
  </si>
  <si>
    <t>[1.0, 0.0, 0.3] [0.393, 0.0, 0.0] [0.368, 0.0, 0.0] [0.227, 0.0, 0.068] [0.086, 0.015, 0.0]</t>
  </si>
  <si>
    <t>[1.0, 0.233, 0.162] [0.005, -0.0, 0.001] [0.647, -0.09, 0.157] [0.025, 0.0, -0.007]</t>
  </si>
  <si>
    <t>[1.0, -0.233, 0.161] [0.021, 0.004, -0.004] [0.656, 0.085, 0.161] [0.0, -0.0, -0.0]</t>
  </si>
  <si>
    <t>[1.0, -0.0, 0.188] [0.0, -0.0, 0.0] [0.625, 0.0, 0.187] [0.0, 0.0, -0.0]</t>
  </si>
  <si>
    <t>[1.0, 0.233, -0.161] [0.0, -0.0, -0.0] [0.656, -0.085, -0.161] [0.021, 0.004, -0.004]</t>
  </si>
  <si>
    <t>[1.0, -0.233, -0.162] [0.025, -0.0, -0.007] [0.647, 0.09, -0.157] [0.005, -0.0, 0.001]</t>
  </si>
  <si>
    <t>[1.0, 0.0, -0.187] [-0.0, 0.0, 0.0] [0.625, 0.0, -0.188] [-0.0, -0.0, -0.0]</t>
  </si>
  <si>
    <t>[1.0, 0.3, -0.0] [0.0, -0.0, 0.0] [0.519, -0.156, -0.0] [0.02, 0.004, -0.004]</t>
  </si>
  <si>
    <t>[1.0, -0.3, -0.0] [0.02, 0.004, -0.004] [0.519, 0.156, -0.0] [0.0, -0.0, -0.0]</t>
  </si>
  <si>
    <t>[1.0, -0.0, -0.0] [0.0, -0.0, 0.0] [0.0, 0.0, -0.0] [0.0, 0.0, -0.0]</t>
  </si>
  <si>
    <t>[1.0, 0.166, 0.231] [0.238, -0.056, -0.036] [1.0, -0.212, 0.212] [0.215, 0.027, -0.053]</t>
  </si>
  <si>
    <t>[1.0, -0.165, 0.232] [0.22, 0.051, -0.035] [1.0, 0.212, 0.212] [0.235, -0.036, -0.056]</t>
  </si>
  <si>
    <t>[1.0, 0.0, 0.3] [0.294, 0.0, -0.059] [1.0, 0.0, 0.3] [0.294, 0.0, -0.059]</t>
  </si>
  <si>
    <t>[1.0, 0.165, -0.232] [0.235, -0.036, -0.056] [1.0, -0.212, -0.212] [0.22, 0.051, -0.035]</t>
  </si>
  <si>
    <t>[1.0, -0.166, -0.231] [0.215, 0.027, -0.053] [1.0, 0.212, -0.212] [0.238, -0.056, -0.036]</t>
  </si>
  <si>
    <t>[1.0, 0.0, -0.3] [0.289, 0.0, -0.087] [1.0, 0.0, -0.243] [0.3, 0.002, -0.031]</t>
  </si>
  <si>
    <t>[1.0, 0.3, -0.0] [0.386, -0.085, -0.074] [1.0, -0.3, 0.0] [0.362, 0.078, -0.074]</t>
  </si>
  <si>
    <t>[1.0, -0.3, 0.0] [0.362, 0.078, -0.074] [1.0, 0.3, 0.0] [0.386, -0.085, -0.074]</t>
  </si>
  <si>
    <t>[0.0, 0.0, -0.0] [1.0, -0.22, -0.192] [1.0, -0.0, 0.0] [1.0, -0.22, -0.192]</t>
  </si>
  <si>
    <t>[1.0, 0.212, 0.212] [0.0, 0.0, -0.0] [1.0, -0.212, 0.212] [0.0, -0.0, -0.0]</t>
  </si>
  <si>
    <t>[1.0, -0.212, 0.212] [0.0, 0.0, 0.0] [1.0, 0.212, 0.212] [0.0, -0.0, -0.0]</t>
  </si>
  <si>
    <t>[1.0, 0.0, 0.3] [0.0, 0.0, -0.0] [1.0, 0.0, 0.3] [0.0, 0.0, -0.0]</t>
  </si>
  <si>
    <t>[1.0, 0.212, -0.212] [0.0, -0.0, -0.0] [1.0, -0.212, -0.212] [0.0, 0.0, -0.0]</t>
  </si>
  <si>
    <t>[1.0, -0.212, -0.212] [0.0, -0.0, -0.0] [1.0, 0.212, -0.212] [0.0, -0.0, -0.0]</t>
  </si>
  <si>
    <t>[1.0, 0.0, -0.3] [0.0, 0.0, -0.0] [1.0, 0.0, -0.3] [0.0, 0.0, 0.0]</t>
  </si>
  <si>
    <t>[1.0, 0.3, -0.0] [0.0, -0.0, -0.0] [1.0, -0.3, 0.0] [0.0, 0.0, -0.0]</t>
  </si>
  <si>
    <t>[1.0, -0.3, -0.0] [0.0, 0.0, -0.0] [1.0, 0.3, 0.0] [0.0, 0.0, -0.0]</t>
  </si>
  <si>
    <t>[1.0, 0.0, -0.0] [0.481, 0.0, -0.144] [0.0, 0.0, -0.0] [0.481, 0.0, -0.144]</t>
  </si>
  <si>
    <t>[1.0, 0.0, 0.0] [0.542, 0.0, 0.163] [0.0, -0.0, 0.0] [0.542, 0.0, 0.163]</t>
  </si>
  <si>
    <t>[1.0, -0.217, 0.0] [-0.0, 0.0, 0.0] [0.0, -0.0, -0.0] [0.981, 0.211, -0.201]</t>
  </si>
  <si>
    <t>[1.0, 0.217, 0.0] [0.981, 0.211, -0.201] [0.0, 0.0, -0.0] [0.0, -0.0, -0.0]</t>
  </si>
  <si>
    <t>[1.0, -0.0, 0.3] [0.0, -0.0, -0.0] [1.0, 0.0, -0.3] [0.0, 0.0, -0.0]</t>
  </si>
  <si>
    <t>[1.0, 0.0, -0.3] [0.0, 0.0, 0.0] [1.0, 0.0, 0.3] [0.0, -0.0, -0.0]</t>
  </si>
  <si>
    <t>[1.0, 0.265, 0.084] [0.39, 0.099, -0.038] [0.425, -0.0, -0.128]</t>
  </si>
  <si>
    <t>[1.0, -0.057, 0.081] [0.416, 0.106, -0.045] [0.407, 0.0, -0.122]</t>
  </si>
  <si>
    <t>[1.0, 0.101, 0.082] [0.403, 0.104, -0.041] [0.416, 0.0, -0.125]</t>
  </si>
  <si>
    <t>[1.0, 0.057, -0.081] [0.407, 0.0, -0.122] [0.416, 0.106, -0.045]</t>
  </si>
  <si>
    <t>[1.0, -0.265, -0.084] [0.425, -0.0, -0.128] [0.39, 0.099, -0.038]</t>
  </si>
  <si>
    <t>[1.0, -0.101, -0.082] [0.416, 0.0, -0.125] [0.403, 0.104, -0.041]</t>
  </si>
  <si>
    <t>[1.0, 0.3, -0.0] [0.27, -0.059, -0.052] [0.295, 0.064, -0.061]</t>
  </si>
  <si>
    <t>[1.0, -0.3, 0.0] [0.295, 0.064, -0.061] [0.27, -0.059, -0.052]</t>
  </si>
  <si>
    <t>[1.0, -0.0, 0.0] [0.0, -0.0, -0.0] [0.0, 0.0, -0.0]</t>
  </si>
  <si>
    <t>[1.0, 0.249, 0.122] [0.604, 0.009, -0.058] [0.616, -0.0, -0.185]</t>
  </si>
  <si>
    <t>[1.0, -0.084, 0.119] [0.613, 0.157, -0.066] [0.6, 0.0, -0.18]</t>
  </si>
  <si>
    <t>[1.0, 0.151, 0.123] [0.601, 0.155, -0.061] [0.621, -0.0, -0.186]</t>
  </si>
  <si>
    <t>[1.0, 0.084, -0.119] [0.6, -0.0, -0.18] [0.613, 0.157, -0.066]</t>
  </si>
  <si>
    <t>[1.0, -0.249, -0.122] [0.616, 0.0, -0.185] [0.604, 0.009, -0.058]</t>
  </si>
  <si>
    <t>[1.0, -0.151, -0.123] [0.621, 0.0, -0.186] [0.601, 0.155, -0.061]</t>
  </si>
  <si>
    <t>[1.0, 0.3, 0.0] [0.814, -0.179, -0.157] [0.807, 0.173, -0.166]</t>
  </si>
  <si>
    <t>[1.0, -0.3, 0.0] [0.807, 0.173, -0.166] [0.814, -0.179, -0.157]</t>
  </si>
  <si>
    <t>[0.0, 0.0, -0.0] [1.0, -0.22, -0.192] [1.0, -0.22, -0.192]</t>
  </si>
  <si>
    <t>[1.0, 0.259, 0.1] [0.477, 0.062, -0.046] [0.503, -0.0, -0.151]</t>
  </si>
  <si>
    <t>[1.0, -0.068, 0.096] [0.496, 0.127, -0.053] [0.485, 0.0, -0.145]</t>
  </si>
  <si>
    <t>[1.0, 0.121, 0.099] [0.482, 0.124, -0.049] [0.498, -0.0, -0.149]</t>
  </si>
  <si>
    <t>[1.0, 0.068, -0.096] [0.485, 0.0, -0.145] [0.496, 0.127, -0.053]</t>
  </si>
  <si>
    <t>[1.0, -0.259, -0.1] [0.503, 0.0, -0.151] [0.477, 0.062, -0.046]</t>
  </si>
  <si>
    <t>[1.0, -0.121, -0.099] [0.498, 0.0, -0.149] [0.482, 0.124, -0.049]</t>
  </si>
  <si>
    <t>[1.0, 0.3, -0.0] [0.484, -0.107, -0.093] [0.497, 0.107, -0.102]</t>
  </si>
  <si>
    <t>[1.0, -0.3, 0.0] [0.497, 0.107, -0.102] [0.484, -0.107, -0.093]</t>
  </si>
  <si>
    <t>[1.0, -0.0, 0.0] [0.481, 0.0, -0.144] [0.481, 0.0, -0.144]</t>
  </si>
  <si>
    <t>[1.0, -0.0, 0.0] [0.542, 0.0, 0.163] [0.542, 0.0, 0.163]</t>
  </si>
  <si>
    <t>[1.0, -0.217, -0.0] [0.0, 0.0, 0.0] [0.981, 0.211, -0.201]</t>
  </si>
  <si>
    <t>[1.0, 0.217, -0.0] [0.981, 0.211, -0.201] [0.0, 0.0, -0.0]</t>
  </si>
  <si>
    <t>[1.0, -0.121, 0.099] [0.498, 0.0, -0.149] [0.482, 0.124, -0.049]</t>
  </si>
  <si>
    <t>[1.0, 0.121, -0.099] [0.482, 0.124, -0.049] [0.498, 0.0, -0.149]</t>
  </si>
  <si>
    <t>[0.559, 0.168, -0.0] [1.0, 0.168, 0.23] [1.0, 0.168, -0.23] [0.559, -0.168, 0.0]</t>
  </si>
  <si>
    <t>[0.559, -0.168, -0.0] [1.0, -0.168, 0.23] [1.0, -0.168, -0.23] [0.559, 0.168, 0.0]</t>
  </si>
  <si>
    <t>[0.0, -0.0, -0.0] [1.0, 0.0, 0.3] [1.0, -0.0, -0.3] [0.0, 0.0, 0.0]</t>
  </si>
  <si>
    <t>[1.0, 0.168, 0.23] [1.0, 0.168, -0.23] [0.559, 0.168, 0.0] [0.559, -0.168, -0.0]</t>
  </si>
  <si>
    <t>[1.0, -0.168, 0.23] [1.0, -0.168, -0.23] [0.559, -0.168, 0.0] [0.559, 0.168, -0.0]</t>
  </si>
  <si>
    <t>[1.0, 0.0, 0.3] [1.0, 0.0, -0.3] [0.0, -0.0, 0.0] [0.0, 0.0, -0.0]</t>
  </si>
  <si>
    <t>[1.0, 0.212, 0.212] [1.0, 0.187, 0.0] [1.0, 0.212, -0.212] [0.625, -0.188, -0.0]</t>
  </si>
  <si>
    <t>[1.0, -0.212, 0.212] [1.0, -0.187, 0.0] [1.0, -0.212, -0.212] [0.625, 0.187, -0.0]</t>
  </si>
  <si>
    <t>[1.0, 0.0, 0.3] [1.0, -0.0, 0.0] [1.0, 0.0, -0.3] [0.0, -0.0, -0.0]</t>
  </si>
  <si>
    <t>[0.559, 0.168, -0.0] [0.559, 0.168, 0.0] [1.0, 0.168, 0.23] [1.0, -0.168, 0.23]</t>
  </si>
  <si>
    <t>[0.559, -0.168, -0.0] [0.559, -0.168, 0.0] [1.0, -0.168, 0.23] [1.0, 0.168, 0.23]</t>
  </si>
  <si>
    <t>[0.0, 0.0, 0.0] [0.0, 0.0, 0.0] [1.0, -0.0, 0.3] [1.0, 0.0, 0.3]</t>
  </si>
  <si>
    <t>[1.0, 0.168, -0.23] [0.559, 0.168, 0.0] [0.559, 0.168, 0.0] [1.0, -0.168, -0.23]</t>
  </si>
  <si>
    <t>[1.0, -0.168, -0.23] [0.559, -0.168, -0.0] [0.559, -0.168, 0.0] [1.0, 0.168, -0.23]</t>
  </si>
  <si>
    <t>[1.0, 0.0, -0.3] [0.0, -0.0, -0.0] [0.0, -0.0, 0.0] [1.0, -0.0, -0.3]</t>
  </si>
  <si>
    <t>[1.0, 0.212, -0.212] [0.625, 0.187, 0.0] [1.0, 0.212, 0.212] [1.0, -0.187, 0.0]</t>
  </si>
  <si>
    <t>[1.0, -0.212, -0.212] [0.625, -0.187, -0.0] [1.0, -0.212, 0.212] [1.0, 0.187, -0.0]</t>
  </si>
  <si>
    <t>[1.0, 0.0, -0.3] [0.0, 0.0, 0.0] [1.0, 0.0, 0.3] [1.0, 0.0, -0.0]</t>
  </si>
  <si>
    <t>[0.625, 0.187, 0.0] [1.0, 0.212, 0.212] [1.0, 0.187, 0.0] [1.0, -0.212, 0.212]</t>
  </si>
  <si>
    <t>[0.625, -0.187, 0.0] [1.0, -0.212, 0.212] [1.0, -0.187, 0.0] [1.0, 0.212, 0.212]</t>
  </si>
  <si>
    <t>[0.0, 0.0, 0.0] [1.0, 0.0, 0.3] [1.0, 0.0, 0.0] [1.0, 0.0, 0.3]</t>
  </si>
  <si>
    <t>[1.0, 0.187, -0.0] [1.0, 0.212, -0.212] [0.625, 0.187, 0.0] [1.0, -0.212, -0.212]</t>
  </si>
  <si>
    <t>[1.0, -0.187, 0.0] [1.0, -0.212, -0.212] [0.625, -0.187, 0.0] [1.0, 0.212, -0.212]</t>
  </si>
  <si>
    <t>[1.0, 0.0, 0.0] [1.0, 0.0, -0.3] [0.0, 0.0, 0.0] [1.0, 0.0, -0.3]</t>
  </si>
  <si>
    <t>[1.0, 0.3, 0.0] [1.0, 0.3, -0.0] [1.0, 0.3, -0.0] [1.0, -0.3, -0.0]</t>
  </si>
  <si>
    <t>[1.0, -0.3, -0.0] [1.0, -0.3, -0.0] [1.0, -0.3, 0.0] [1.0, 0.3, -0.0]</t>
  </si>
  <si>
    <t>[1.0, -0.3, -0.0] [1.0, -0.0, 0.0] [1.0, 0.3, 0.0] [1.0, 0.0, -0.0]</t>
  </si>
  <si>
    <t>[1.0, 0.3, 0.0] [1.0, -0.0, 0.0] [1.0, -0.3, -0.0] [1.0, 0.0, -0.0]</t>
  </si>
  <si>
    <t>[1.0, 0.0, -0.0] [1.0, -0.3, -0.0] [1.0, -0.0, -0.0] [1.0, -0.3, -0.0]</t>
  </si>
  <si>
    <t>[1.0, 0.0, 0.0] [1.0, 0.3, 0.0] [1.0, 0.0, 0.0] [1.0, 0.3, 0.0]</t>
  </si>
  <si>
    <t>[1.0, 0.0, 0.3] [1.0, -0.0, 0.3] [1.0, 0.0, 0.3] [1.0, 0.0, -0.3]</t>
  </si>
  <si>
    <t>[1.0, -0.0, -0.3] [1.0, -0.0, -0.3] [1.0, 0.0, -0.3] [1.0, -0.0, 0.3]</t>
  </si>
  <si>
    <t>[1.0, -0.212, -0.212] [1.0, -0.25, -0.122] [1.0, -0.3, -0.0] [1.0, -0.3, 0.0] [0.064, -0.017, -0.006] [1.0, -0.3, -0.0] [0.0, -0.0, -0.0] [0.051, 0.015, 0.0] [0.183, 0.039, 0.039]</t>
  </si>
  <si>
    <t>[1.0, 0.212, -0.212] [1.0, 0.262, -0.091] [1.0, 0.279, -0.051] [1.0, 0.3, -0.0] [0.0, 0.0, 0.0] [1.0, 0.3, -0.0] [0.135, 0.029, -0.029] [0.263, -0.079, -0.0] [0.184, -0.039, 0.039]</t>
  </si>
  <si>
    <t>[0.0, -0.0, -0.0] [1.0, 0.0, -0.27] [0.151, 0.0, 0.045] [1.0, 0.212, 0.212] [0.0, -0.0, 0.0] [1.0, 0.0, -0.3] [0.0, -0.0, 0.0] [1.0, 0.241, 0.102] [0.145, 0.0, -0.044]</t>
  </si>
  <si>
    <t>[1.0, -0.3, 0.0] [1.0, 0.097, -0.113] [0.646, 0.144, -0.119] [0.068, 0.0, 0.02] [0.0, 0.0, 0.0] [0.0, -0.0, 0.0] [0.0, 0.0, -0.0] [-0.0, -0.0, -0.0] [0.0, 0.0, -0.0]</t>
  </si>
  <si>
    <t>[1.0, -0.3, 0.0] [1.0, 0.205, -0.105] [0.667, 0.143, -0.139] [0.096, 0.0, 0.029] [0.0, 0.0, 0.0] [0.0, -0.0, 0.0] [0.0, -0.0, -0.0] [0.0, -0.0, -0.0] [0.0, 0.0, -0.0]</t>
  </si>
  <si>
    <t>[1.0, -0.3, 0.0] [1.0, 0.148, -0.109] [0.656, 0.144, -0.129] [0.081, 0.0, 0.024] [0.0, 0.0, 0.0] [0.0, -0.0, 0.0] [0.0, 0.0, -0.0] [0.0, -0.0, -0.0] [0.0, 0.0, -0.0]</t>
  </si>
  <si>
    <t>[1.0, -0.3, 0.0] [1.0, -0.024, -0.158] [0.606, 0.128, -0.128] [0.152, 0.0, 0.046] [0.0, 0.0, 0.0] [0.05, -0.0, 0.015] [0.0, 0.0, 0.0] [0.0, -0.0, -0.0] [0.0, 0.0, -0.0]</t>
  </si>
  <si>
    <t>[1.0, -0.245, -0.134] [1.0, 0.293, -0.018] [0.893, 0.19, -0.19] [0.294, 0.0, 0.088] [0.0, 0.0, 0.0] [0.0, -0.0, 0.0] [0.0, -0.0, -0.0] [0.035, -0.0, -0.01] [0.0, 0.0, -0.0]</t>
  </si>
  <si>
    <t>[1.0, -0.3, 0.0] [1.0, 0.171, -0.179] [0.567, 0.12, -0.12] [0.076, 0.0, 0.023] [0.0, 0.0, 0.0] [0.133, -0.0, 0.04] [0.0, -0.0, -0.0] [0.0, -0.0, -0.0] [0.0, 0.0, -0.0]</t>
  </si>
  <si>
    <t>[1.0, -0.262, 0.091] [1.0, -0.294, -0.015] [1.0, -0.3, -0.0] [0.341, -0.102, 0.0] [1.0, -0.3, -0.0] [0.232, -0.07, -0.0] [1.0, -0.3, -0.0] [0.0, -0.0, -0.0] [0.211, 0.045, 0.045]</t>
  </si>
  <si>
    <t>[1.0, 0.287, 0.03] [1.0, 0.3, 0.0] [1.0, 0.3, -0.0] [0.377, 0.113, -0.0] [1.0, 0.3, -0.0] [0.0, 0.0, -0.0] [1.0, 0.3, -0.0] [0.258, -0.055, -0.055] [0.484, -0.118, 0.067]</t>
  </si>
  <si>
    <t>[0.0, -0.0, 0.0] [0.146, 0.0, -0.044] [1.0, 0.0, 0.3] [0.0, 0.0, -0.0] [1.0, -0.212, -0.212] [0.0, 0.0, -0.0] [1.0, 0.196, 0.219] [0.15, 0.0, 0.045] [1.0, -0.045, -0.153]</t>
  </si>
  <si>
    <t>[1.0, -0.3, 0.0] [1.0, 0.265, -0.085] [0.707, -0.028, -0.109] [0.0, -0.0, -0.0] [0.0, -0.0, -0.0] [0.0, -0.0, 0.0] [0.0, -0.0, -0.0] [0.0, -0.0, -0.0] [0.011, -0.0, 0.003]</t>
  </si>
  <si>
    <t>[1.0, -0.3, 0.0] [1.0, 0.268, -0.078] [0.705, 0.09, -0.115] [0.0, -0.0, -0.0] [0.0, -0.0, -0.0] [0.0, -0.0, 0.0] [0.0, -0.0, -0.0] [0.0, -0.0, -0.0] [0.021, -0.0, 0.006]</t>
  </si>
  <si>
    <t>[1.0, -0.3, 0.0] [1.0, 0.266, -0.081] [0.706, 0.028, -0.112] [0.0, -0.0, -0.0] [0.0, -0.0, -0.0] [0.0, -0.0, 0.0] [0.0, -0.0, -0.0] [0.0, -0.0, -0.0] [0.016, -0.0, 0.005]</t>
  </si>
  <si>
    <t>[1.0, -0.3, 0.0] [1.0, 0.283, -0.04] [0.844, -0.204, -0.106] [0.0, -0.0, -0.0] [0.0, -0.0, -0.0] [0.0, -0.0, 0.0] [0.0, -0.0, -0.0] [0.0, 0.0, -0.0] [0.079, -0.0, 0.024]</t>
  </si>
  <si>
    <t>[1.0, -0.238, -0.009] [1.0, 0.3, 0.0] [0.886, 0.214, -0.125] [0.0, -0.0, -0.0] [0.0, 0.0, 0.0] [0.0, -0.0, 0.0] [0.0, -0.0, -0.0] [0.0, -0.0, -0.0] [0.136, -0.0, 0.041]</t>
  </si>
  <si>
    <t>[1.0, -0.3, -0.0] [1.0, 0.293, -0.017] [0.812, 0.002, -0.102] [0.0, -0.0, 0.0] [0.0, -0.0, -0.0] [0.0, 0.0, -0.0] [0.171, 0.0, -0.051] [0.0, -0.0, -0.0] [0.0, -0.0, -0.0]</t>
  </si>
  <si>
    <t>[1.0, -0.3, -0.0] [1.0, -0.3, -0.0] [1.0, -0.3, 0.0] [1.0, -0.3, 0.0] [1.0, -0.251, -0.118] [0.905, -0.258, 0.032] [0.051, -0.011, -0.011] [0.0, 0.0, -0.0] [0.497, 0.105, 0.105]</t>
  </si>
  <si>
    <t>[1.0, 0.3, 0.0] [1.0, 0.3, -0.0] [1.0, 0.258, -0.102] [1.0, 0.25, 0.121] [0.567, 0.17, -0.0] [1.0, 0.3, 0.0] [1.0, 0.212, -0.212] [0.101, -0.03, 0.0] [0.145, -0.031, 0.031]</t>
  </si>
  <si>
    <t>[0.0, -0.0, -0.0] [1.0, 0.0, -0.3] [1.0, 0.003, 0.299] [1.0, 0.0, -0.3] [1.0, 0.0, 0.3] [1.0, 0.0, -0.3] [1.0, 0.0, 0.3] [1.0, 0.003, 0.299] [1.0, 0.0, -0.3]</t>
  </si>
  <si>
    <t>[1.0, -0.3, 0.0] [0.852, 0.112, -0.204] [0.496, 0.118, 0.0] [0.0, -0.0, 0.0] [0.0, 0.0, 0.0] [0.0, -0.0, 0.0] [0.0, 0.0, -0.0] [0.0, -0.0, -0.0] [0.0, 0.0, -0.0]</t>
  </si>
  <si>
    <t>[1.0, -0.3, 0.0] [1.0, 0.219, -0.097] [0.656, 0.149, -0.115] [0.013, 0.0, 0.004] [0.0, 0.0, 0.0] [0.0, -0.0, 0.0] [0.0, 0.0, -0.0] [0.0, -0.0, -0.0] [0.0, 0.0, -0.0]</t>
  </si>
  <si>
    <t>[1.0, -0.3, 0.0] [0.925, 0.146, -0.152] [0.569, 0.148, -0.054] [0.0, -0.0, 0.0] [-0.0, 0.0, 0.0] [0.0, -0.0, 0.0] [0.0, 0.0, -0.0] [0.0, -0.0, -0.0] [0.0, 0.0, -0.0]</t>
  </si>
  <si>
    <t>[1.0, -0.3, 0.0] [1.0, -0.218, -0.134] [0.641, -0.171, -0.052] [0.0, -0.0, -0.0] [0.0, -0.0, -0.0] [-0.0, -0.0, -0.0] [0.0, 0.0, 0.0] [0.0, -0.0, -0.0] [0.003, -0.0, 0.001]</t>
  </si>
  <si>
    <t>[1.0, 0.245, -0.133] [1.0, 0.3, -0.0] [0.897, 0.232, -0.09] [0.042, 0.013, -0.0] [0.0, 0.0, -0.0] [0.0, 0.0, -0.0] [0.0, 0.0, 0.0] [0.0, 0.0, -0.0] [0.007, -0.002, 0.002]</t>
  </si>
  <si>
    <t>[1.0, 0.212, -0.212] [0.0, 0.0, 0.0] [0.0, 0.0, -0.0] [0.0, -0.0, 0.0] [0.0, 0.0, -0.0] [0.0, 0.0, -0.0] [0.0, 0.0, -0.0] [0.919, 0.165, -0.013] [0.932, 0.053, 0.0]</t>
  </si>
  <si>
    <t>[1.0, -0.3, 0.0] [0.908, 0.144, -0.206] [0.552, 0.15, 0.0] [0.0, -0.0, 0.0] [0.0, 0.0, 0.0] [0.0, -0.0, 0.0] [0.0, 0.0, -0.0] [0.0, -0.0, -0.0] [0.0, 0.0, -0.0]</t>
  </si>
  <si>
    <t>[1.0, -0.3, 0.0] [1.0, 0.239, -0.147] [0.473, 0.055, -0.008] [0.0, -0.0, -0.0] [0.0, 0.0, 0.0] [0.0, -0.0, 0.0] [0.171, -0.0, -0.051] [0.0, -0.0, -0.0] [0.0, -0.0, 0.0]</t>
  </si>
  <si>
    <t>[1.0, -0.3, 0.0] [1.0, 0.123, -0.084] [0.806, 0.171, -0.171] [0.0, -0.0, -0.0] [0.0, -0.0, -0.0] [0.145, 0.0, 0.044] [0.0, -0.0, -0.0] [0.017, -0.0, -0.005] [-0.0, 0.0, -0.0]</t>
  </si>
  <si>
    <t>[1.0, -0.009, -0.296] [1.0, -0.009, -0.296] [0.765, -0.006, -0.227] [0.0, 0.0, -0.0] [0.0, -0.0, -0.0] [0.0, -0.0, 0.0] [0.0, -0.0, -0.0] [0.0, 0.0, -0.0] [0.0, -0.0, 0.0]</t>
  </si>
  <si>
    <t>[1.0, 0.0, 0.3] [1.0, 0.012, 0.295] [0.762, 0.011, 0.224] [0.004, -0.0, 0.001] [0.0, 0.0, 0.0] [0.0, -0.0, 0.0] [0.0, -0.0, -0.0] [0.0, 0.0, -0.0] [0.002, -0.0, 0.0]</t>
  </si>
  <si>
    <t>[0.373, -0.079, -0.079] [1.0, -0.3, 0.0] [0.0, -0.0, 0.0] [1.0, -0.3, 0.0] [1.0, -0.3, -0.0] [1.0, -0.3, -0.0] [0.185, -0.039, 0.039] [0.138, -0.029, -0.029] [1.0, 0.3, 0.0] [0.921, 0.227, -0.119] [1.0, 0.212, 0.212]</t>
  </si>
  <si>
    <t>[0.588, 0.125, -0.125] [1.0, 0.3, 0.0] [0.613, 0.184, 0.0] [1.0, 0.3, 0.0] [0.0, 0.0, -0.0] [1.0, 0.3, 0.0] [0.599, 0.18, -0.0] [0.0, 0.0, -0.0] [1.0, -0.272, 0.067] [0.881, -0.187, -0.187] [1.0, -0.212, 0.212]</t>
  </si>
  <si>
    <t>[0.0, 0.0, -0.0] [1.0, 0.0, -0.27] [0.078, 0.0, 0.023] [1.0, 0.212, 0.212] [0.0, 0.0, 0.0] [1.0, 0.0, -0.3] [0.218, -0.0, 0.065] [0.0, -0.0, -0.0] [1.0, 0.241, 0.102] [0.0, -0.0, -0.0] [0.0, -0.0, 0.0]</t>
  </si>
  <si>
    <t>[1.0, -0.212, -0.212] [0.017, -0.005, 0.0] [0.0, -0.0, 0.0] [1.0, -0.3, 0.0] [0.028, -0.006, -0.006] [1.0, -0.3, -0.0] [0.0, -0.0, -0.0] [1.0, -0.269, -0.075] [0.267, 0.08, 0.0] [0.449, 0.095, 0.095] [1.0, 0.3, 0.0]</t>
  </si>
  <si>
    <t>[1.0, 0.212, -0.212] [0.676, 0.203, 0.0] [0.0, 0.0, -0.0] [0.0, 0.0, 0.0] [0.0, 0.0, 0.0] [1.0, 0.3, 0.0] [0.256, 0.054, -0.054] [1.0, 0.244, -0.134] [0.611, -0.183, -0.0] [0.244, -0.052, 0.052] [1.0, -0.3, 0.0]</t>
  </si>
  <si>
    <t>[1.0, -0.0, -0.3] [0.996, 0.0, 0.299] [0.0, -0.0, 0.0] [0.0, -0.0, 0.0] [0.0, -0.0, -0.0] [0.0, 0.0, 0.0] [0.0, -0.0, -0.0] [1.0, -0.0, -0.3] [0.858, 0.248, 0.023] [0.008, 0.002, 0.002] [1.0, -0.236, 0.155]</t>
  </si>
  <si>
    <t>[1.0, -0.212, -0.212] [1.0, -0.3, -0.0] [0.201, -0.054, -0.016] [1.0, -0.3, -0.0] [0.028, -0.006, -0.006] [1.0, -0.3, 0.0] [1.0, -0.3, -0.0] [1.0, -0.212, -0.212] [1.0, 0.3, 0.0] [0.245, 0.073, 0.0] [1.0, 0.292, 0.02]</t>
  </si>
  <si>
    <t>[1.0, 0.267, -0.081] [1.0, 0.3, -0.0] [0.371, 0.079, -0.079] [1.0, 0.3, -0.0] [0.134, 0.04, 0.0] [1.0, 0.3, 0.0] [0.0, 0.0, -0.0] [1.0, 0.212, -0.212] [1.0, -0.3, 0.0] [0.946, -0.284, -0.0] [1.0, -0.228, 0.173]</t>
  </si>
  <si>
    <t>[0.488, -0.0, -0.146] [1.0, 0.0, 0.3] [0.0, -0.0, 0.0] [1.0, -0.0, 0.3] [0.0, 0.0, -0.0] [1.0, -0.033, -0.187] [0.0, 0.0, -0.0] [0.69, -0.0, -0.207] [1.0, 0.0, 0.3] [0.042, 0.009, 0.009] [1.0, 0.0, 0.3]</t>
  </si>
  <si>
    <t>[0.627, -0.133, 0.133] [0.527, -0.112, -0.112] [1.0, -0.3, -0.0] [1.0, -0.212, -0.212] [1.0, -0.3, -0.0] [0.28, -0.059, -0.059] [1.0, -0.3, -0.0] [1.0, -0.212, 0.212] [0.62, 0.186, -0.0] [1.0, 0.3, 0.0] [0.179, 0.038, -0.038]</t>
  </si>
  <si>
    <t>[0.962, 0.204, 0.204] [1.0, 0.212, -0.212] [1.0, 0.3, -0.0] [0.359, 0.076, -0.076] [1.0, 0.3, -0.0] [1.0, 0.212, -0.212] [1.0, 0.3, -0.0] [1.0, 0.212, 0.212] [0.315, -0.067, 0.067] [1.0, -0.3, 0.0] [0.13, -0.029, -0.025]</t>
  </si>
  <si>
    <t>[0.0, 0.0, -0.0] [0.071, -0.0, -0.021] [1.0, 0.0, 0.3] [0.0, 0.0, -0.0] [1.0, -0.212, -0.212] [0.225, 0.0, -0.068] [1.0, 0.196, 0.219] [0.0, -0.0, 0.0] [0.0, 0.0, 0.0] [1.0, -0.045, -0.153] [0.0, 0.0, 0.0]</t>
  </si>
  <si>
    <t>[1.0, -0.3, -0.0] [0.0, 0.0, 0.0] [0.422, -0.127, -0.0] [0.0, -0.0, 0.0] [0.089, -0.019, -0.019] [0.284, -0.06, 0.06] [1.0, -0.3, -0.0] [1.0, -0.3, -0.0] [0.098, 0.021, -0.021] [0.652, 0.196, -0.0] [1.0, 0.3, 0.0]</t>
  </si>
  <si>
    <t>[1.0, 0.3, 0.0] [0.0, 0.0, 0.0] [0.006, 0.001, -0.001] [0.341, 0.072, 0.072] [1.0, 0.3, -0.0] [0.0, 0.0, 0.0] [0.505, 0.107, -0.107] [1.0, 0.3, 0.0] [0.167, -0.035, -0.035] [0.679, -0.204, 0.0] [1.0, -0.3, -0.0]</t>
  </si>
  <si>
    <t>[1.0, -0.0, 0.3] [0.0, -0.0, -0.0] [0.167, 0.0, -0.05] [0.0, 0.0, 0.0] [0.458, -0.0, -0.137] [0.0, 0.0, 0.0] [0.0, 0.0, -0.0] [1.0, 0.0, 0.3] [0.027, 0.008, 0.0] [1.0, 0.212, 0.212] [1.0, -0.234, 0.124]</t>
  </si>
  <si>
    <t>[1.0, -0.3, -0.0] [0.778, -0.165, 0.165] [1.0, -0.29, -0.024] [0.0, -0.0, 0.0] [1.0, -0.257, -0.103] [0.0, -0.0, -0.0] [1.0, -0.3, 0.0] [1.0, -0.3, 0.0] [0.887, 0.227, 0.095] [1.0, 0.3, 0.0] [1.0, 0.212, -0.212]</t>
  </si>
  <si>
    <t>[1.0, 0.3, -0.0] [0.963, 0.204, 0.204] [0.974, 0.207, -0.207] [0.0, 0.0, 0.0] [1.0, 0.3, -0.0] [0.0, -0.0, 0.0] [1.0, 0.3, -0.0] [1.0, 0.3, 0.0] [0.828, -0.188, 0.147] [1.0, -0.3, -0.0] [1.0, -0.214, -0.208]</t>
  </si>
  <si>
    <t>[0.945, 0.0, 0.283] [0.0, -0.0, -0.0] [1.0, 0.102, 0.258] [0.0, 0.0, -0.0] [1.0, -0.212, -0.212] [0.0, 0.0, -0.0] [1.0, 0.154, -0.161] [1.0, 0.0, 0.3] [0.0, -0.0, 0.0] [1.0, 0.0, 0.3] [0.099, 0.021, -0.021]</t>
  </si>
  <si>
    <t>[0.467, -0.099, -0.099] [1.0, -0.3, -0.0] [0.96, -0.288, -0.0] [1.0, -0.3, -0.0] [1.0, -0.3, -0.0] [1.0, -0.3, -0.0] [1.0, -0.3, -0.0] [0.677, -0.203, -0.0] [1.0, 0.298, 0.006] [1.0, 0.3, 0.0] [0.473, 0.142, -0.0]</t>
  </si>
  <si>
    <t>[0.705, 0.15, -0.15] [1.0, 0.3, 0.0] [0.963, 0.289, -0.0] [1.0, 0.3, 0.0] [1.0, 0.3, -0.0] [1.0, 0.3, 0.0] [1.0, 0.3, 0.0] [0.513, 0.154, -0.0] [1.0, -0.285, 0.037] [1.0, -0.3, 0.0] [0.432, -0.13, 0.0]</t>
  </si>
  <si>
    <t>[0.0, 0.0, -0.0] [1.0, -0.0, -0.3] [1.0, 0.003, 0.299] [1.0, 0.0, -0.3] [1.0, -0.0, 0.3] [1.0, 0.0, -0.3] [1.0, 0.0, 0.3] [-0.0, -0.0, -0.0] [1.0, 0.003, 0.299] [1.0, 0.0, -0.3] [0.0, -0.0, 0.0]</t>
  </si>
  <si>
    <t>[1.0, -0.3, 0.0] [0.0, -0.0, 0.0] [0.0, 0.0, -0.0] [0.977, -0.293, 0.0] [0.459, -0.097, -0.097] [0.0, -0.0, 0.0] [0.0, 0.0, -0.0] [1.0, -0.3, -0.0] [0.644, 0.159, -0.083] [0.839, 0.178, 0.178] [1.0, 0.3, 0.0]</t>
  </si>
  <si>
    <t>[1.0, 0.297, -0.007] [0.364, 0.109, 0.0] [0.017, 0.004, -0.004] [0.0, 0.0, -0.0] [0.0, 0.0, -0.0] [1.0, 0.3, 0.0] [1.0, 0.212, -0.212] [1.0, 0.3, 0.0] [0.215, -0.065, 0.0] [0.152, -0.032, 0.032] [1.0, -0.3, 0.0]</t>
  </si>
  <si>
    <t>[1.0, 0.176, -0.173] [0.0, 0.0, 0.0] [0.0, -0.0, -0.0] [0.0, -0.0, 0.0] [0.0, 0.0, -0.0] [0.0, -0.0, -0.0] [0.0, 0.0, -0.0] [1.0, 0.0, -0.3] [0.419, 0.106, -0.049] [0.36, 0.076, 0.076] [1.0, -0.0, -0.3]</t>
  </si>
  <si>
    <t>[1.0, -0.3, -0.0] [0.777, -0.165, 0.165] [0.425, -0.09, -0.09] [1.0, -0.3, -0.0] [1.0, -0.212, -0.212] [1.0, -0.212, 0.212] [1.0, -0.212, -0.212] [1.0, -0.3, -0.0] [0.972, 0.225, -0.161] [1.0, 0.217, 0.201] [1.0, 0.3, 0.0]</t>
  </si>
  <si>
    <t>[1.0, 0.3, -0.0] [0.736, 0.156, 0.156] [0.945, 0.201, -0.201] [1.0, 0.212, 0.212] [0.226, 0.068, -0.0] [0.952, 0.286, -0.0] [1.0, 0.212, -0.212] [1.0, 0.3, 0.0] [0.906, -0.272, -0.0] [1.0, -0.212, 0.212] [1.0, -0.3, -0.0]</t>
  </si>
  <si>
    <t>[1.0, 0.148, -0.239] [-0.0, -0.0, -0.0] [0.0, -0.0, -0.0] [0.0, 0.0, 0.0] [0.0, -0.0, -0.0] [0.532, -0.16, -0.0] [0.452, -0.096, -0.096] [1.0, 0.247, -0.128] [1.0, 0.151, 0.237] [1.0, -0.0, -0.3] [0.0, -0.0, -0.0]</t>
  </si>
  <si>
    <t>[0.0, -0.0, -0.0] [1.0, 0.0, -0.3] [1.0, 0.0, 0.3] [0.498, 0.106, 0.106] [0.556, 0.142, -0.059] [0.0, 0.0, 0.0] [0.0, 0.0, 0.0] [1.0, -0.097, -0.26] [0.0, -0.0, -0.0] [0.0, 0.0, 0.0] [1.0, 0.154, -0.236]</t>
  </si>
  <si>
    <t>[0.668, -0.0, -0.2] [1.0, 0.0, 0.3] [-0.0, -0.0, 0.0] [1.0, 0.207, 0.214] [0.0, -0.0, -0.0] [0.0, 0.0, -0.0] [1.0, -0.218, -0.198] [0.0, -0.0, 0.0] [0.0, -0.0, 0.0] [1.0, 0.007, 0.297] [0.669, -0.0, -0.201]</t>
  </si>
  <si>
    <t>[1.0, 0.0, 0.3] [0.0, 0.0, 0.0] [1.0, 0.003, -0.299] [0.001, 0.0, -0.0] [1.0, 0.265, 0.085] [1.0, -0.274, -0.064] [0.0, -0.0, -0.0] [0.0, -0.0, -0.0] [1.0, 0.0, -0.3] [-0.0, -0.0, -0.0] [0.999, 0.0, 0.3]</t>
  </si>
  <si>
    <t>[1.0, -0.0, -0.3] [0.338, 0.0, -0.101] [0.024, -0.0, -0.007] [1.0, 0.0, -0.3] [1.0, 0.0, -0.3] [1.0, -0.02, -0.292] [1.0, 0.0, -0.3] [1.0, 0.0, -0.3] [0.431, 0.0, 0.129] [0.514, 0.0, 0.154] [1.0, 0.0, 0.3]</t>
  </si>
  <si>
    <t>[1.0, -0.0, 0.3] [0.336, 0.0, 0.101] [0.019, 0.004, 0.004] [1.0, -0.0, 0.3] [1.0, 0.0, 0.3] [1.0, 0.0, 0.3] [1.0, 0.016, 0.293] [1.0, 0.0, 0.3] [0.437, 0.0, -0.131] [0.515, 0.0, -0.155] [1.0, 0.0, -0.3]</t>
  </si>
  <si>
    <t>[1.0, 0.17, 0.135] [0.612, 0.113, -0.137] [0.378, 0.113, 0.0]</t>
  </si>
  <si>
    <t>[1.0, -0.17, 0.135] [0.612, -0.113, -0.137] [0.378, -0.113, -0.0]</t>
  </si>
  <si>
    <t>[1.0, 0.0, 0.147] [0.603, 0.0, -0.181] [0.0, 0.0, 0.0]</t>
  </si>
  <si>
    <t>[1.0, 0.17, -0.135] [0.378, 0.113, 0.0] [0.612, 0.113, 0.137]</t>
  </si>
  <si>
    <t>[1.0, -0.17, -0.135] [0.378, -0.113, 0.0] [0.612, -0.113, 0.137]</t>
  </si>
  <si>
    <t>[1.0, 0.0, -0.147] [0.0, -0.0, 0.0] [0.603, 0.0, 0.181]</t>
  </si>
  <si>
    <t>[1.0, 0.183, -0.0] [0.406, 0.122, -0.0] [0.406, 0.122, 0.0]</t>
  </si>
  <si>
    <t>[1.0, -0.183, -0.0] [0.406, -0.122, -0.0] [0.406, -0.122, 0.0]</t>
  </si>
  <si>
    <t>[1.0, -0.0, -0.0] [0.0, 0.0, -0.0] [0.0, 0.0, 0.0]</t>
  </si>
  <si>
    <t>[0.945, 0.2, 0.2] [1.0, 0.134, -0.001] [0.811, 0.134, -0.188]</t>
  </si>
  <si>
    <t>[0.945, -0.2, 0.2] [1.0, -0.134, -0.001] [0.811, -0.134, -0.188]</t>
  </si>
  <si>
    <t>[0.0, 0.0, 0.0] [1.0, -0.0, -0.065] [0.065, -0.0, -0.02]</t>
  </si>
  <si>
    <t>[0.945, 0.2, -0.2] [0.811, 0.134, 0.188] [1.0, 0.134, 0.001]</t>
  </si>
  <si>
    <t>[0.945, -0.2, -0.2] [0.811, -0.134, 0.188] [1.0, -0.134, 0.001]</t>
  </si>
  <si>
    <t>[0.0, 0.0, -0.0] [0.065, -0.0, 0.02] [1.0, 0.0, 0.065]</t>
  </si>
  <si>
    <t>[1.0, 0.3, 0.0] [1.0, 0.2, 0.202] [1.0, 0.2, -0.202]</t>
  </si>
  <si>
    <t>[1.0, -0.3, 0.0] [1.0, -0.2, 0.202] [1.0, -0.2, -0.202]</t>
  </si>
  <si>
    <t>[0.0, 0.0, 0.0] [1.0, 0.0, 0.3] [1.0, 0.0, -0.3]</t>
  </si>
  <si>
    <t>[1.0, 0.243, 0.138] [1.0, 0.162, -0.149] [0.553, 0.162, -0.01]</t>
  </si>
  <si>
    <t>[1.0, -0.243, 0.138] [1.0, -0.162, -0.149] [0.553, -0.162, -0.01]</t>
  </si>
  <si>
    <t>[0.544, -0.0, 0.163] [1.0, 0.0, -0.231] [0.0, 0.0, -0.0]</t>
  </si>
  <si>
    <t>[1.0, 0.243, -0.138] [0.553, 0.162, 0.01] [1.0, 0.162, 0.149]</t>
  </si>
  <si>
    <t>[1.0, -0.243, -0.138] [0.553, -0.162, 0.01] [1.0, -0.162, 0.149]</t>
  </si>
  <si>
    <t>[0.544, 0.0, -0.163] [0.0, -0.0, -0.0] [1.0, -0.0, 0.231]</t>
  </si>
  <si>
    <t>[1.0, 0.3, 0.0] [0.707, 0.2, -0.0] [0.707, 0.2, 0.0]</t>
  </si>
  <si>
    <t>[1.0, -0.3, 0.0] [0.707, -0.2, 0.0] [0.707, -0.2, 0.0]</t>
  </si>
  <si>
    <t>[1.0, -0.0, -0.0] [0.707, 0.212, -0.0] [0.707, -0.212, -0.0]</t>
  </si>
  <si>
    <t>[1.0, 0.0, 0.0] [0.707, -0.212, -0.0] [0.707, 0.212, 0.0]</t>
  </si>
  <si>
    <t>[1.0, -0.3, -0.0] [0.707, 0.15, 0.0] [0.707, 0.15, 0.0]</t>
  </si>
  <si>
    <t>[1.0, 0.3, -0.0] [0.707, -0.15, 0.0] [0.707, -0.15, 0.0]</t>
  </si>
  <si>
    <t>[1.0, 0.0, 0.3] [0.707, 0.0, 0.212] [0.707, 0.0, 0.212]</t>
  </si>
  <si>
    <t>[1.0, -0.0, -0.3] [0.707, -0.0, -0.212] [0.707, 0.0, -0.212]</t>
  </si>
  <si>
    <t>[1.0, -0.197, -0.219] [0.982, 0.135, -0.212] [0.0, -0.0, 0.0] [0.076, -0.0, 0.023] [0.0, 0.0, -0.0]</t>
  </si>
  <si>
    <t>[1.0, -0.153, -0.221] [0.981, 0.193, -0.214] [0.0, -0.0, 0.0] [0.08, -0.0, 0.024] [0.0, 0.0, -0.0]</t>
  </si>
  <si>
    <t>[1.0, -0.19, -0.221] [0.98, 0.178, -0.214] [0.0, 0.0, -0.0] [0.084, -0.0, 0.025] [0.0, -0.0, 0.0]</t>
  </si>
  <si>
    <t>[1.0, -0.216, -0.202] [0.957, 0.186, -0.201] [0.0, -0.0, 0.0] [0.029, -0.0, 0.009] [-0.0, 0.0, -0.0]</t>
  </si>
  <si>
    <t>[1.0, -0.197, -0.203] [0.957, 0.204, -0.201] [0.0, -0.0, -0.0] [0.028, -0.0, 0.009] [-0.0, 0.0, -0.0]</t>
  </si>
  <si>
    <t>[1.0, -0.215, -0.202] [0.955, 0.203, -0.201] [0.0, -0.0, 0.0] [0.03, -0.0, 0.009] [-0.0, 0.0, -0.0]</t>
  </si>
  <si>
    <t>[1.0, -0.214, -0.207] [0.963, 0.175, -0.204] [0.0, -0.0, 0.0] [0.042, -0.0, 0.013] [0.0, -0.0, -0.0]</t>
  </si>
  <si>
    <t>[1.0, -0.187, -0.208] [0.963, 0.203, -0.205] [0.0, -0.0, 0.0] [0.042, -0.0, 0.013] [0.0, 0.0, -0.0]</t>
  </si>
  <si>
    <t>[1.0, -0.213, -0.208] [0.961, 0.202, -0.205] [0.0, -0.0, 0.0] [0.045, -0.0, 0.013] [0.0, 0.0, -0.0]</t>
  </si>
  <si>
    <t>[1.0, -0.233, -0.162] [0.998, 0.162, -0.203] [0.0, 0.0, -0.0] [0.0, 0.0, -0.0] [0.061, 0.0, 0.018]</t>
  </si>
  <si>
    <t>[1.0, -0.168, -0.165] [0.998, 0.214, -0.205] [0.0, 0.0, -0.0] [0.0, -0.0, 0.0] [0.059, -0.0, 0.018]</t>
  </si>
  <si>
    <t>[1.0, -0.225, -0.158] [0.997, 0.214, -0.205] [0.0, 0.0, -0.0] [0.0, 0.0, -0.0] [0.068, -0.0, 0.02]</t>
  </si>
  <si>
    <t>[1.0, -0.224, -0.182] [0.961, 0.194, -0.197] [0.0, 0.0, -0.0] [0.0, -0.0, 0.0] [0.02, -0.0, 0.006]</t>
  </si>
  <si>
    <t>[1.0, -0.199, -0.183] [0.962, 0.207, -0.198] [0.0, 0.0, -0.0] [0.0, -0.0, 0.0] [0.019, -0.0, 0.006]</t>
  </si>
  <si>
    <t>[1.0, -0.218, -0.183] [0.961, 0.207, -0.197] [0.0, 0.0, -0.0] [0.0, -0.0, 0.0] [0.02, -0.0, 0.006]</t>
  </si>
  <si>
    <t>[1.0, -0.227, -0.177] [0.97, 0.186, -0.199] [0.0, -0.0, -0.0] [-0.0, -0.0, -0.0] [0.03, 0.0, 0.009]</t>
  </si>
  <si>
    <t>[1.0, -0.192, -0.179] [0.971, 0.209, -0.199] [0.0, 0.0, -0.0] [0.0, -0.0, 0.0] [0.029, -0.0, 0.009]</t>
  </si>
  <si>
    <t>[1.0, -0.219, -0.177] [0.969, 0.208, -0.199] [0.0, 0.0, -0.0] [0.0, -0.0, 0.0] [0.031, 0.0, 0.009]</t>
  </si>
  <si>
    <t>[1.0, -0.22, -0.192] [0.872, -0.218, -0.106] [0.676, -0.203, -0.0] [0.151, -0.032, 0.032] [0.0, 0.0, -0.0]</t>
  </si>
  <si>
    <t>[1.0, 0.215, -0.205] [0.805, 0.206, -0.086] [0.742, 0.223, 0.0] [0.192, 0.041, 0.041] [0.0, 0.0, -0.0]</t>
  </si>
  <si>
    <t>[0.0, -0.0, -0.0] [1.0, -0.176, -0.227] [1.0, 0.0, 0.3] [1.0, 0.0, -0.3] [1.0, -0.15, -0.228]</t>
  </si>
  <si>
    <t>[1.0, -0.22, -0.192] [0.951, 0.159, -0.194] [0.0, -0.0, 0.0] [0.0, -0.0, 0.0] [0.0, 0.0, 0.0]</t>
  </si>
  <si>
    <t>[1.0, -0.166, -0.194] [0.952, 0.205, -0.195] [0.0, -0.0, -0.0] [0.0, -0.0, 0.0] [0.0, 0.0, 0.0]</t>
  </si>
  <si>
    <t>[1.0, -0.214, -0.193] [0.945, 0.203, -0.194] [0.0, -0.0, -0.0] [0.0, -0.0, 0.0] [0.0, 0.0, 0.0]</t>
  </si>
  <si>
    <t>[1.0, -0.22, -0.192] [1.0, -0.22, -0.192] [0.0, -0.0, 0.0] [0.0, -0.0, 0.0] [0.0, 0.0, 0.0]</t>
  </si>
  <si>
    <t>[1.0, 0.215, -0.205] [1.0, 0.215, -0.205] [0.0, 0.0, 0.0] [0.0, -0.0, 0.0] [0.0, 0.0, -0.0]</t>
  </si>
  <si>
    <t>[1.0, 0.215, -0.205] [0.0, -0.0, -0.0] [0.0, 0.0, 0.0] [0.0, -0.0, 0.0] [1.0, 0.215, -0.205]</t>
  </si>
  <si>
    <t>[1.0, -0.22, -0.192] [1.0, 0.209, -0.205] [0.0, -0.0, 0.0] [0.0, -0.0, 0.0] [0.0, 0.0, 0.0]</t>
  </si>
  <si>
    <t>[1.0, -0.22, -0.192] [0.975, 0.209, -0.185] [0.0, -0.0, -0.0] [0.0, 0.0, 0.0] [0.031, -0.0, 0.009]</t>
  </si>
  <si>
    <t>[1.0, -0.186, -0.193] [0.961, 0.175, -0.216] [0.0, -0.0, -0.0] [0.039, 0.0, 0.012] [0.0, -0.0, -0.0]</t>
  </si>
  <si>
    <t>[1.0, -0.009, -0.296] [1.0, -0.009, -0.296] [0.0, -0.0, 0.0] [0.0, -0.0, 0.0] [0.0, 0.0, -0.0]</t>
  </si>
  <si>
    <t>[1.0, 0.009, 0.296] [1.0, 0.009, 0.296] [0.0, 0.0, 0.0] [0.0, 0.0, 0.0] [0.0, -0.0, 0.0]</t>
  </si>
  <si>
    <t>[1.0, -0.212, -0.212] [1.0, -0.3, 0.0] [0.995, -0.211, 0.211] [1.0, -0.3, -0.0] [1.0, -0.212, 0.212] [0.0, -0.0, -0.0] [0.184, -0.039, -0.039] [1.0, -0.284, -0.038] [1.0, -0.212, 0.212] [1.0, -0.212, 0.212] [0.0, 0.0, -0.0] [1.0, 0.3, 0.0] [1.0, 0.3, 0.0] [0.131, 0.039, 0.0] [0.853, 0.256, 0.0]</t>
  </si>
  <si>
    <t>[1.0, 0.212, -0.212] [1.0, 0.3, -0.0] [1.0, 0.212, 0.212] [1.0, 0.3, 0.0] [1.0, 0.212, 0.212] [0.0, 0.0, 0.0] [0.336, 0.101, 0.0] [1.0, 0.3, -0.0] [1.0, 0.28, 0.049] [1.0, 0.212, 0.212] [0.0, 0.0, 0.0] [1.0, -0.3, 0.0] [1.0, -0.243, -0.137] [0.026, -0.005, -0.005] [0.744, -0.223, 0.0]</t>
  </si>
  <si>
    <t>[0.0, 0.0, -0.0] [1.0, 0.27, -0.073] [0.0, -0.0, 0.0] [1.0, 0.0, -0.3] [1.0, 0.0, 0.3] [0.0, 0.0, 0.0] [0.0, -0.0, 0.0] [1.0, -0.0, -0.3] [1.0, 0.0, 0.3] [0.0, 0.0, 0.0] [0.0, 0.0, -0.0] [1.0, 0.173, -0.103] [1.0, 0.0, -0.3] [0.228, 0.048, -0.048] [0.103, 0.031, 0.0]</t>
  </si>
  <si>
    <t>[1.0, -0.3, -0.0] [1.0, -0.212, 0.212] [0.168, -0.05, -0.0] [1.0, -0.257, 0.103] [0.0, -0.0, -0.0] [1.0, -0.212, -0.212] [1.0, -0.3, -0.0] [1.0, -0.3, -0.0] [1.0, -0.295, 0.013] [0.509, -0.153, -0.0] [1.0, -0.3, -0.0] [1.0, 0.212, -0.212] [0.0, 0.0, 0.0] [0.052, 0.016, 0.0] [1.0, 0.3, -0.0]</t>
  </si>
  <si>
    <t>[1.0, 0.3, -0.0] [1.0, 0.212, 0.212] [0.319, 0.096, -0.0] [1.0, 0.212, 0.212] [0.0, -0.0, 0.0] [1.0, 0.3, 0.0] [1.0, 0.3, 0.0] [1.0, 0.3, -0.0] [0.744, 0.223, -0.0] [0.26, 0.078, -0.0] [1.0, 0.3, 0.0] [1.0, -0.256, -0.106] [0.0, -0.0, -0.0] [0.083, -0.025, -0.0] [1.0, -0.3, 0.0]</t>
  </si>
  <si>
    <t>[1.0, 0.219, 0.194] [1.0, 0.0, 0.3] [0.0, -0.0, -0.0] [1.0, 0.0, 0.3] [0.0, -0.0, 0.0] [0.538, 0.0, -0.162] [1.0, 0.059, -0.276] [1.0, 0.0, 0.3] [0.0, 0.0, -0.0] [0.0, 0.0, -0.0] [1.0, 0.0, -0.3] [1.0, -0.0, -0.3] [0.179, 0.038, -0.038] [0.0, -0.0, -0.0] [1.0, 0.254, 0.112]</t>
  </si>
  <si>
    <t>[1.0, -0.3, -0.0] [1.0, -0.3, -0.0] [0.593, -0.168, 0.025] [1.0, -0.3, -0.0] [1.0, -0.212, 0.212] [0.0, -0.0, -0.0] [1.0, -0.3, 0.0] [1.0, -0.3, 0.0] [1.0, -0.212, 0.212] [0.239, -0.072, -0.0] [1.0, -0.3, 0.0] [1.0, 0.262, -0.091] [1.0, 0.212, -0.212] [0.517, 0.155, 0.0] [1.0, 0.3, -0.0]</t>
  </si>
  <si>
    <t>[1.0, 0.3, -0.0] [1.0, 0.212, 0.212] [0.975, 0.26, 0.079] [1.0, 0.244, 0.136] [1.0, 0.212, 0.212] [0.0, 0.0, 0.0] [1.0, 0.3, 0.0] [1.0, 0.3, 0.0] [1.0, 0.212, 0.212] [0.012, 0.004, -0.0] [1.0, 0.3, 0.0] [1.0, -0.3, -0.0] [1.0, -0.3, 0.0] [0.375, -0.113, 0.0] [1.0, -0.3, -0.0]</t>
  </si>
  <si>
    <t>[0.415, 0.0, -0.124] [1.0, 0.0, 0.3] [0.0, 0.0, -0.0] [1.0, 0.0, 0.3] [1.0, 0.0, 0.3] [0.0, -0.0, -0.0] [1.0, 0.0, -0.3] [1.0, -0.027, -0.284] [1.0, 0.0, 0.3] [0.0, 0.0, -0.0] [0.753, 0.0, -0.226] [1.0, 0.0, -0.3] [0.823, 0.0, -0.247] [0.0, -0.0, 0.0] [1.0, 0.0, 0.3]</t>
  </si>
  <si>
    <t>[0.205, -0.044, 0.044] [0.699, -0.21, -0.0] [1.0, -0.3, -0.0] [0.0, -0.0, 0.0] [1.0, -0.3, 0.0] [1.0, -0.299, 0.002] [0.0, -0.0, 0.0] [0.0, -0.0, -0.0] [1.0, -0.3, 0.0] [1.0, -0.3, 0.0] [1.0, -0.212, 0.212] [1.0, 0.3, -0.0] [1.0, 0.3, 0.0] [1.0, 0.212, -0.212] [0.143, 0.038, -0.012]</t>
  </si>
  <si>
    <t>[0.509, 0.108, 0.108] [0.88, 0.264, 0.0] [1.0, 0.3, -0.0] [0.0, -0.0, 0.0] [1.0, 0.3, -0.0] [1.0, 0.212, 0.212] [0.0, 0.0, 0.0] [0.0, 0.0, 0.0] [1.0, 0.266, -0.083] [1.0, 0.3, 0.0] [1.0, 0.212, 0.212] [0.989, -0.297, 0.0] [1.0, -0.3, 0.0] [1.0, -0.263, -0.09] [0.0, -0.0, 0.0]</t>
  </si>
  <si>
    <t>[0.0, -0.0, 0.0] [0.001, -0.0, -0.0] [1.0, 0.0, 0.3] [0.0, 0.0, -0.0] [1.0, 0.0, -0.3] [1.0, 0.0, 0.3] [0.0, -0.0, 0.0] [0.0, 0.0, -0.0] [1.0, 0.0, -0.3] [1.0, 0.0, 0.3] [0.0, -0.0, 0.0] [0.254, 0.076, 0.0] [1.0, -0.106, 0.084] [1.0, -0.0, -0.3] [0.187, 0.04, -0.04]</t>
  </si>
  <si>
    <t>[1.0, -0.3, -0.0] [0.0, -0.0, 0.0] [1.0, -0.3, -0.0] [0.0, 0.0, -0.0] [0.181, -0.054, -0.0] [1.0, -0.3, -0.0] [1.0, -0.225, 0.181] [1.0, -0.212, 0.212] [0.34, -0.102, -0.0] [1.0, -0.3, 0.0] [1.0, -0.3, -0.0] [0.108, 0.023, -0.023] [0.694, 0.208, 0.0] [1.0, 0.3, 0.0] [1.0, 0.212, -0.212]</t>
  </si>
  <si>
    <t>[1.0, 0.246, 0.131] [0.156, 0.047, -0.0] [1.0, 0.3, -0.0] [0.24, 0.051, 0.051] [0.392, 0.118, -0.0] [1.0, 0.3, 0.0] [1.0, 0.212, 0.212] [1.0, 0.212, 0.212] [0.0, 0.0, -0.0] [1.0, 0.3, 0.0] [1.0, 0.3, -0.0] [0.0, -0.0, -0.0] [0.788, -0.236, -0.0] [1.0, -0.3, -0.0] [1.0, -0.212, -0.212]</t>
  </si>
  <si>
    <t>[1.0, 0.0, 0.3] [0.0, 0.0, -0.0] [0.801, 0.0, -0.24] [0.0, 0.0, 0.0] [0.0, -0.0, -0.0] [1.0, 0.255, -0.1] [1.0, 0.0, 0.3] [0.2, 0.0, 0.06] [0.0, 0.0, -0.0] [1.0, -0.0, -0.3] [1.0, 0.0, 0.3] [0.0, 0.0, -0.0] [0.0, 0.0, 0.0] [1.0, 0.256, -0.106] [1.0, 0.0, -0.3]</t>
  </si>
  <si>
    <t>[0.764, -0.162, 0.162] [0.474, -0.142, 0.0] [1.0, -0.3, -0.0] [0.0, -0.0, -0.0] [1.0, -0.3, 0.0] [1.0, -0.263, 0.088] [1.0, -0.212, 0.212] [0.152, -0.046, -0.0] [1.0, -0.3, 0.0] [1.0, -0.3, 0.0] [1.0, -0.212, 0.212] [0.662, 0.199, -0.0] [1.0, 0.3, 0.0] [1.0, 0.3, 0.0] [1.0, 0.212, -0.212]</t>
  </si>
  <si>
    <t>[0.925, 0.196, 0.196] [0.599, 0.18, 0.0] [1.0, 0.3, 0.0] [0.0, 0.0, 0.0] [1.0, 0.3, 0.0] [1.0, 0.212, 0.212] [1.0, 0.212, 0.212] [0.119, 0.036, -0.0] [1.0, 0.3, 0.0] [1.0, 0.3, 0.0] [1.0, 0.212, 0.212] [0.468, -0.14, 0.0] [1.0, -0.3, 0.0] [1.0, -0.3, -0.0] [1.0, -0.258, -0.101]</t>
  </si>
  <si>
    <t>[0.43, 0.0, 0.129] [0.0, 0.0, 0.0] [1.0, 0.0, -0.3] [0.0, -0.0, -0.0] [1.0, -0.0, -0.3] [1.0, 0.0, 0.3] [1.0, 0.0, 0.3] [0.0, 0.0, -0.0] [1.0, 0.0, -0.3] [1.0, 0.041, 0.227] [1.0, 0.0, 0.3] [0.0, 0.0, -0.0] [0.608, 0.03, 0.17] [1.0, 0.0, -0.3] [1.0, -0.0, -0.3]</t>
  </si>
  <si>
    <t>[0.336, -0.101, -0.0] [1.0, -0.3, 0.0] [1.0, -0.3, -0.0] [1.0, -0.3, 0.0] [1.0, -0.3, -0.0] [1.0, -0.3, 0.0] [0.0, -0.0, -0.0] [1.0, -0.3, -0.0] [1.0, -0.3, -0.0] [1.0, -0.212, 0.212] [0.603, -0.181, -0.0] [1.0, 0.3, 0.0] [1.0, 0.255, -0.108] [0.916, 0.194, -0.194] [0.174, 0.052, 0.0]</t>
  </si>
  <si>
    <t>[0.549, 0.165, 0.0] [1.0, 0.3, 0.0] [1.0, 0.297, 0.007] [1.0, 0.3, 0.0] [1.0, 0.3, -0.0] [1.0, 0.212, 0.212] [0.0, 0.0, -0.0] [1.0, 0.3, 0.0] [1.0, 0.3, 0.0] [1.0, 0.212, 0.212] [0.741, 0.222, 0.0] [1.0, -0.3, 0.0] [1.0, -0.3, 0.0] [0.727, -0.17, -0.117] [0.0, -0.0, -0.0]</t>
  </si>
  <si>
    <t>[0.069, 0.015, 0.015] [0.831, -0.048, -0.034] [1.0, 0.0, 0.3] [1.0, -0.0, -0.3] [1.0, 0.0, 0.3] [1.0, 0.0, 0.3] [0.0, 0.0, 0.0] [1.0, -0.0, -0.3] [1.0, -0.0, -0.3] [1.0, 0.0, 0.3] [0.0, 0.0, -0.0] [1.0, 0.0, 0.3] [1.0, -0.0, -0.3] [0.991, 0.0, -0.297] [0.0, 0.0, 0.0]</t>
  </si>
  <si>
    <t>[1.0, -0.229, 0.172] [0.538, -0.114, 0.114] [0.741, -0.222, -0.0] [1.0, -0.212, 0.212] [0.0, -0.0, 0.0] [1.0, -0.3, -0.0] [1.0, -0.3, -0.0] [1.0, -0.212, 0.212] [0.004, -0.001, 0.0] [1.0, -0.3, -0.0] [1.0, -0.3, -0.0] [1.0, 0.212, -0.212] [0.765, 0.229, -0.0] [1.0, 0.3, 0.0] [1.0, 0.3, 0.0]</t>
  </si>
  <si>
    <t>[1.0, 0.212, 0.212] [0.702, 0.149, 0.149] [0.784, 0.235, -0.0] [1.0, 0.212, 0.212] [0.0, 0.0, 0.0] [1.0, 0.3, 0.0] [1.0, 0.254, 0.111] [1.0, 0.212, 0.212] [0.0, 0.0, -0.0] [1.0, 0.3, 0.0] [1.0, 0.3, 0.0] [1.0, -0.298, -0.005] [0.471, -0.141, -0.0] [1.0, -0.3, -0.0] [1.0, -0.3, 0.0]</t>
  </si>
  <si>
    <t>[1.0, 0.0, 0.3] [0.0, 0.0, 0.0] [0.0, 0.0, 0.0] [1.0, 0.0, 0.3] [0.0, -0.0, -0.0] [1.0, 0.0, -0.3] [1.0, 0.0, 0.3] [1.0, 0.0, 0.3] [0.0, -0.0, 0.0] [0.686, 0.0, -0.206] [1.0, 0.119, -0.251] [0.808, -0.0, -0.242] [0.0, 0.0, 0.0] [1.0, 0.249, 0.122] [1.0, -0.102, -0.258]</t>
  </si>
  <si>
    <t>[1.0, -0.233, 0.161] [1.0, -0.281, 0.045] [1.0, -0.3, -0.0] [1.0, -0.3, -0.0] [1.0, -0.3, 0.0] [1.0, -0.3, -0.0] [1.0, -0.3, -0.0] [1.0, -0.212, 0.212] [1.0, -0.3, 0.0] [1.0, -0.3, -0.0] [1.0, -0.212, 0.212] [1.0, 0.295, -0.013] [1.0, 0.217, -0.2] [1.0, 0.266, -0.082] [1.0, 0.3, -0.0]</t>
  </si>
  <si>
    <t>[1.0, 0.212, 0.212] [1.0, 0.224, 0.183] [1.0, 0.27, 0.073] [1.0, 0.262, 0.092] [1.0, 0.3, -0.0] [1.0, 0.252, 0.117] [1.0, 0.212, 0.212] [1.0, 0.3, 0.0] [1.0, 0.3, 0.0] [1.0, 0.3, 0.0] [1.0, 0.3, 0.0] [1.0, -0.3, -0.0] [1.0, -0.261, -0.095] [1.0, -0.3, 0.0] [1.0, -0.3, 0.0]</t>
  </si>
  <si>
    <t>[1.0, 0.01, 0.296] [0.0, -0.0, 0.0] [0.0, 0.0, -0.0] [1.0, 0.0, 0.3] [-0.0, 0.0, 0.0] [1.0, 0.0, -0.3] [1.0, 0.212, 0.212] [0.897, 0.049, -0.249] [1.0, -0.3, 0.0] [1.0, 0.074, 0.27] [0.485, 0.145, 0.0] [1.0, 0.0, 0.3] [1.0, 0.212, -0.212] [1.0, 0.0, -0.3] [0.0, -0.0, -0.0]</t>
  </si>
  <si>
    <t>[0.0, 0.0, 0.0] [1.0, -0.0, -0.3] [1.0, 0.0, 0.3] [1.0, 0.07, -0.251] [1.0, 0.212, 0.212] [0.875, 0.0, 0.262] [0.0, -0.0, -0.0] [1.0, 0.0, 0.3] [0.0, -0.0, 0.0] [0.706, 0.0, -0.212] [1.0, -0.282, 0.043] [1.0, -0.0, -0.3] [0.0, -0.0, -0.0] [1.0, 0.0, 0.3] [1.0, 0.0, -0.3]</t>
  </si>
  <si>
    <t>[1.0, -0.0, -0.3] [1.0, 0.0, 0.3] [0.0, -0.0, 0.0] [1.0, 0.259, -0.098] [1.0, 0.0, 0.3] [0.0, 0.0, 0.0] [0.31, 0.0, -0.093] [0.17, 0.036, 0.036] [0.592, 0.178, 0.0] [1.0, -0.212, 0.212] [1.0, 0.0, 0.3] [0.0, 0.0, -0.0] [1.0, 0.0, 0.3] [1.0, 0.254, 0.111] [1.0, 0.0, -0.3]</t>
  </si>
  <si>
    <t>[0.342, 0.0, 0.103] [0.0, -0.0, -0.0] [1.0, 0.0, -0.3] [0.0, -0.0, 0.0] [1.0, -0.0, -0.3] [1.0, 0.212, 0.212] [0.607, 0.0, 0.182] [1.0, -0.225, 0.182] [1.0, 0.0, 0.3] [0.097, 0.021, 0.021] [1.0, 0.236, 0.155] [1.0, 0.212, -0.212] [1.0, -0.0, -0.3] [0.0, 0.0, -0.0] [1.0, 0.0, 0.3]</t>
  </si>
  <si>
    <t>[1.0, 0.024, -0.29] [0.774, 0.0, -0.232] [1.0, 0.0, -0.3] [1.0, 0.024, -0.29] [1.0, 0.0, -0.3] [1.0, 0.0, -0.3] [1.0, -0.0, -0.3] [1.0, -0.0, -0.3] [1.0, 0.0, -0.3] [0.999, 0.0, -0.3] [0.998, 0.0, -0.299] [1.0, 0.0, 0.3] [1.0, 0.0, 0.3] [1.0, 0.0, 0.3] [1.0, 0.0, 0.3]</t>
  </si>
  <si>
    <t>[1.0, 0.0, 0.3] [1.0, 0.0, 0.3] [1.0, 0.0, 0.3] [0.635, 0.0, 0.191] [0.85, -0.044, 0.237] [1.0, 0.0, 0.3] [1.0, 0.0, 0.3] [1.0, 0.0, 0.3] [1.0, 0.0, 0.3] [1.0, 0.0, 0.3] [1.0, 0.0, 0.3] [1.0, 0.0, -0.3] [1.0, 0.0, -0.3] [0.838, -0.0, -0.251] [0.936, -0.0, -0.281]</t>
  </si>
  <si>
    <t>[1.0, -0.292, -0.018] [1.0, -0.212, 0.212] [0.0, -0.0, -0.0] [0.0, 0.0, -0.0] [1.0, -0.3, -0.0] [1.0, -0.212, 0.212] [0.125, -0.027, 0.027] [0.0, -0.0, -0.0] [1.0, 0.3, 0.0] [1.0, 0.278, -0.052] [1.0, 0.256, -0.105] [1.0, 0.218, -0.199]</t>
  </si>
  <si>
    <t>[1.0, 0.3, 0.0] [1.0, 0.212, 0.212] [0.0, 0.0, -0.0] [0.017, 0.004, -0.004] [1.0, 0.3, -0.0] [1.0, 0.212, 0.212] [0.217, 0.046, 0.046] [0.061, 0.018, -0.0] [1.0, -0.3, -0.0] [1.0, -0.274, -0.063] [1.0, -0.219, -0.196] [1.0, -0.3, -0.0]</t>
  </si>
  <si>
    <t>[1.0, 0.048, -0.28] [1.0, 0.0, 0.3] [0.0, -0.0, -0.0] [0.16, -0.0, -0.048] [1.0, 0.0, -0.3] [1.0, 0.0, 0.3] [0.0, -0.0, 0.0] [0.0, 0.0, -0.0] [0.891, -0.189, -0.189] [1.0, -0.178, -0.226] [1.0, 0.212, -0.212] [0.836, 0.177, -0.177]</t>
  </si>
  <si>
    <t>[1.0, -0.212, 0.212] [0.0, 0.0, 0.0] [0.0, 0.0, -0.0] [1.0, -0.292, -0.018] [1.0, -0.212, 0.212] [0.125, -0.027, 0.027] [0.0, -0.0, -0.0] [1.0, -0.3, -0.0] [1.0, 0.3, 0.0] [1.0, 0.235, -0.158] [1.0, 0.239, -0.147] [1.0, 0.278, -0.052]</t>
  </si>
  <si>
    <t>[1.0, 0.212, 0.212] [0.0, -0.0, -0.0] [0.017, 0.004, -0.004] [1.0, 0.3, -0.0] [1.0, 0.212, 0.212] [0.217, 0.046, 0.046] [0.061, 0.018, 0.0] [1.0, 0.3, 0.0] [1.0, -0.274, -0.063] [1.0, -0.219, -0.196] [1.0, -0.3, -0.0] [1.0, -0.3, -0.0]</t>
  </si>
  <si>
    <t>[1.0, -0.0, 0.3] [0.0, 0.0, 0.0] [0.16, 0.0, -0.048] [1.0, 0.048, -0.28] [1.0, 0.0, 0.3] [0.0, 0.0, 0.0] [0.0, 0.0, 0.0] [1.0, 0.0, -0.3] [1.0, -0.178, -0.226] [1.0, 0.212, -0.212] [0.836, 0.177, -0.177] [0.891, -0.189, -0.189]</t>
  </si>
  <si>
    <t>[1.0, -0.217, 0.199] [1.0, -0.212, 0.212] [0.0, 0.0, -0.0] [1.0, -0.212, -0.212] [1.0, -0.3, -0.0] [1.0, -0.212, 0.212] [0.153, -0.032, 0.032] [1.0, -0.3, 0.0] [1.0, 0.263, -0.09] [1.0, 0.267, -0.079] [1.0, 0.229, -0.172] [1.0, 0.3, -0.0]</t>
  </si>
  <si>
    <t>[1.0, 0.246, 0.13] [1.0, 0.212, 0.212] [0.0, -0.0, 0.0] [1.0, 0.264, -0.088] [1.0, 0.3, 0.0] [1.0, 0.212, 0.212] [0.0, 0.0, 0.0] [1.0, 0.3, 0.0] [1.0, -0.279, -0.05] [1.0, -0.243, -0.137] [1.0, -0.246, -0.13] [1.0, -0.3, 0.0]</t>
  </si>
  <si>
    <t>[1.0, 0.0, 0.3] [1.0, 0.0, 0.3] [0.0, -0.0, 0.0] [1.0, -0.0, -0.3] [1.0, 0.212, -0.212] [1.0, 0.0, 0.3] [0.0, -0.0, 0.0] [0.968, 0.0, -0.29] [1.0, -0.247, -0.129] [1.0, 0.002, -0.299] [1.0, 0.272, -0.067] [0.886, 0.188, -0.188]</t>
  </si>
  <si>
    <t>[-0.0, 0.0, -0.0] [1.0, -0.292, -0.018] [1.0, -0.212, 0.212] [-0.0, -0.0, 0.0] [0.0, -0.0, -0.0] [1.0, -0.3, 0.0] [1.0, -0.212, 0.212] [0.125, -0.027, 0.027] [1.0, 0.239, -0.147] [1.0, 0.278, -0.052] [1.0, 0.3, 0.0] [1.0, 0.235, -0.158]</t>
  </si>
  <si>
    <t>[0.017, 0.004, -0.004] [1.0, 0.3, 0.0] [1.0, 0.212, 0.212] [0.0, -0.0, 0.0] [0.061, 0.018, -0.0] [1.0, 0.3, 0.0] [1.0, 0.212, 0.212] [0.217, 0.046, 0.046] [1.0, -0.3, -0.0] [1.0, -0.3, -0.0] [1.0, -0.274, -0.063] [1.0, -0.219, -0.196]</t>
  </si>
  <si>
    <t>[0.16, 0.0, -0.048] [1.0, 0.048, -0.28] [1.0, -0.0, 0.3] [-0.0, 0.0, -0.0] [0.0, -0.0, 0.0] [1.0, 0.0, -0.3] [1.0, 0.0, 0.3] [0.0, -0.0, 0.0] [0.836, 0.177, -0.177] [0.891, -0.189, -0.189] [1.0, -0.178, -0.226] [1.0, 0.212, -0.212]</t>
  </si>
  <si>
    <t>[0.0, -0.0, 0.0] [-0.0, -0.0, -0.0] [1.0, -0.292, -0.018] [1.0, -0.212, 0.212] [0.125, -0.027, 0.027] [0.0, -0.0, -0.0] [1.0, -0.3, -0.0] [1.0, -0.212, 0.212] [1.0, 0.235, -0.158] [1.0, 0.239, -0.147] [1.0, 0.278, -0.052] [1.0, 0.3, -0.0]</t>
  </si>
  <si>
    <t>[0.0, 0.0, 0.0] [0.017, 0.004, -0.004] [1.0, 0.3, 0.0] [1.0, 0.212, 0.212] [0.217, 0.046, 0.046] [0.061, 0.018, -0.0] [1.0, 0.3, -0.0] [1.0, 0.212, 0.212] [1.0, -0.219, -0.196] [1.0, -0.3, -0.0] [1.0, -0.3, 0.0] [1.0, -0.274, -0.063]</t>
  </si>
  <si>
    <t>[0.0, -0.0, -0.0] [0.16, 0.0, -0.048] [1.0, 0.048, -0.28] [1.0, 0.0, 0.3] [0.0, -0.0, 0.0] [-0.0, 0.0, 0.0] [1.0, 0.0, -0.3] [1.0, 0.0, 0.3] [1.0, 0.212, -0.212] [0.836, 0.177, -0.177] [0.891, -0.189, -0.189] [1.0, -0.178, -0.226]</t>
  </si>
  <si>
    <t>[0.0, -0.0, -0.0] [1.0, -0.212, -0.212] [1.0, -0.217, 0.199] [1.0, -0.212, 0.212] [0.153, -0.032, 0.032] [1.0, -0.3, 0.0] [1.0, -0.3, -0.0] [1.0, -0.212, 0.212] [1.0, 0.229, -0.172] [1.0, 0.3, 0.0] [1.0, 0.263, -0.09] [1.0, 0.267, -0.079]</t>
  </si>
  <si>
    <t>[0.0, 0.0, -0.0] [1.0, 0.264, -0.088] [1.0, 0.246, 0.13] [1.0, 0.212, 0.212] [0.0, 0.0, -0.0] [1.0, 0.3, -0.0] [1.0, 0.3, -0.0] [1.0, 0.212, 0.212] [1.0, -0.246, -0.13] [1.0, -0.3, -0.0] [1.0, -0.279, -0.05] [1.0, -0.243, -0.137]</t>
  </si>
  <si>
    <t>[0.0, -0.0, 0.0] [1.0, 0.0, -0.3] [1.0, 0.0, 0.3] [1.0, 0.0, 0.3] [0.0, 0.0, -0.0] [0.968, 0.0, -0.29] [1.0, 0.212, -0.212] [1.0, 0.0, 0.3] [1.0, 0.272, -0.067] [0.886, 0.188, -0.188] [1.0, -0.247, -0.129] [1.0, 0.002, -0.299]</t>
  </si>
  <si>
    <t>[1.0, -0.212, -0.212] [1.0, -0.217, 0.199] [1.0, -0.212, 0.212] [0.0, 0.0, 0.0] [1.0, -0.3, 0.0] [1.0, -0.3, -0.0] [1.0, -0.212, 0.212] [0.153, -0.032, 0.032] [1.0, 0.3, -0.0] [1.0, 0.263, -0.09] [1.0, 0.267, -0.079] [1.0, 0.229, -0.172]</t>
  </si>
  <si>
    <t>[1.0, 0.264, -0.088] [1.0, 0.246, 0.13] [1.0, 0.212, 0.212] [0.0, -0.0, 0.0] [1.0, 0.3, 0.0] [1.0, 0.3, 0.0] [1.0, 0.212, 0.212] [0.0, 0.0, 0.0] [1.0, -0.279, -0.05] [1.0, -0.3, -0.0] [1.0, -0.223, -0.187] [1.0, -0.267, -0.08]</t>
  </si>
  <si>
    <t>[1.0, 0.0, -0.3] [1.0, 0.0, 0.3] [1.0, -0.0, 0.3] [0.0, -0.0, 0.0] [0.968, 0.0, -0.29] [1.0, 0.212, -0.212] [1.0, 0.0, 0.3] [0.0, 0.0, -0.0] [0.886, 0.188, -0.188] [1.0, -0.247, -0.129] [1.0, 0.002, -0.299] [1.0, 0.272, -0.067]</t>
  </si>
  <si>
    <t>[1.0, -0.212, 0.212] [0.0, -0.0, 0.0] [1.0, -0.212, -0.212] [1.0, -0.217, 0.199] [1.0, -0.212, 0.212] [0.153, -0.032, 0.032] [1.0, -0.3, -0.0] [1.0, -0.3, -0.0] [1.0, 0.267, -0.079] [1.0, 0.229, -0.172] [1.0, 0.3, -0.0] [1.0, 0.263, -0.09]</t>
  </si>
  <si>
    <t>[1.0, 0.212, 0.212] [0.0, -0.0, 0.0] [1.0, 0.264, -0.088] [1.0, 0.246, 0.13] [1.0, 0.212, 0.212] [0.0, -0.0, -0.0] [1.0, 0.3, 0.0] [1.0, 0.3, 0.0] [1.0, -0.243, -0.137] [1.0, -0.246, -0.13] [1.0, -0.3, 0.0] [1.0, -0.279, -0.05]</t>
  </si>
  <si>
    <t>[1.0, 0.0, 0.3] [0.0, -0.0, -0.0] [1.0, -0.0, -0.3] [1.0, 0.0, 0.3] [1.0, 0.0, 0.3] [0.0, 0.0, -0.0] [0.968, 0.0, -0.29] [1.0, 0.212, -0.212] [1.0, 0.002, -0.299] [1.0, 0.272, -0.067] [0.886, 0.188, -0.188] [1.0, -0.247, -0.129]</t>
  </si>
  <si>
    <t>[1.0, -0.3, -0.0] [1.0, -0.3, -0.0] [1.0, -0.3, 0.0] [1.0, -0.3, 0.0] [1.0, -0.3, 0.0] [1.0, -0.3, 0.0] [1.0, -0.3, -0.0] [1.0, -0.3, 0.0] [1.0, 0.225, -0.182] [1.0, 0.212, -0.212] [1.0, 0.225, -0.182] [1.0, 0.212, -0.212]</t>
  </si>
  <si>
    <t>[1.0, 0.227, 0.176] [1.0, 0.212, 0.212] [1.0, 0.227, 0.176] [1.0, 0.212, 0.212] [1.0, 0.3, 0.0] [1.0, 0.3, 0.0] [1.0, 0.3, 0.0] [1.0, 0.3, 0.0] [1.0, -0.3, 0.0] [1.0, -0.3, -0.0] [1.0, -0.3, -0.0] [1.0, -0.3, -0.0]</t>
  </si>
  <si>
    <t>[0.948, 0.0, 0.284] [-0.0, -0.0, -0.0] [1.0, 0.0, -0.3] [1.0, 0.212, 0.212] [1.0, -0.295, 0.013] [1.0, -0.3, 0.0] [1.0, 0.289, -0.009] [1.0, 0.3, -0.0] [1.0, 0.0, 0.3] [1.0, 0.212, -0.212] [0.937, 0.0, -0.281] [0.0, -0.0, -0.0]</t>
  </si>
  <si>
    <t>[1.0, -0.0, -0.3] [1.0, 0.212, 0.212] [0.948, 0.0, 0.284] [0.0, -0.0, -0.0] [1.0, 0.289, -0.009] [1.0, 0.3, 0.0] [1.0, -0.295, 0.013] [1.0, -0.3, 0.0] [0.937, -0.0, -0.281] [0.0, -0.0, 0.0] [1.0, 0.0, 0.3] [1.0, 0.212, -0.212]</t>
  </si>
  <si>
    <t>[1.0, 0.212, 0.212] [0.948, 0.0, 0.284] [0.0, -0.0, 0.0] [1.0, -0.0, -0.3] [1.0, 0.3, -0.0] [1.0, -0.295, 0.013] [1.0, -0.3, -0.0] [1.0, 0.289, -0.009] [0.0, 0.0, -0.0] [1.0, 0.0, 0.3] [1.0, 0.212, -0.212] [0.937, 0.0, -0.281]</t>
  </si>
  <si>
    <t>[0.0, 0.0, -0.0] [1.0, -0.0, -0.3] [1.0, 0.212, 0.212] [0.948, 0.0, 0.284] [1.0, -0.3, -0.0] [1.0, 0.289, -0.009] [1.0, 0.3, 0.0] [1.0, -0.295, 0.013] [1.0, 0.212, -0.212] [0.937, 0.0, -0.281] [0.0, -0.0, 0.0] [1.0, 0.0, 0.3]</t>
  </si>
  <si>
    <t>[1.0, 0.0, -0.3] [1.0, 0.0, -0.3] [1.0, 0.0, -0.3] [1.0, 0.0, -0.3] [1.0, 0.0, -0.3] [1.0, 0.0, -0.3] [1.0, 0.0, -0.3] [1.0, 0.0, -0.3] [1.0, 0.0, 0.3] [1.0, 0.0, 0.3] [1.0, 0.0, 0.3] [1.0, 0.0, 0.3]</t>
  </si>
  <si>
    <t>[1.0, -0.0, 0.3] [1.0, -0.0, 0.3] [1.0, 0.0, 0.3] [1.0, 0.0, 0.3] [1.0, 0.0, 0.3] [1.0, 0.0, 0.3] [1.0, 0.0, 0.3] [1.0, 0.0, 0.3] [1.0, -0.0, -0.3] [1.0, -0.0, -0.3] [1.0, -0.0, -0.3] [1.0, 0.0, -0.3]</t>
  </si>
  <si>
    <t>[1.0, 0.235, 0.157] [0.356, -0.094, -0.032] [0.326, 0.08, 0.043]</t>
  </si>
  <si>
    <t>[1.0, -0.235, 0.158] [0.322, -0.092, 0.012] [0.359, 0.077, -0.074]</t>
  </si>
  <si>
    <t>[1.0, 0.024, 0.171] [0.33, -0.099, -0.0] [0.323, 0.085, -0.029]</t>
  </si>
  <si>
    <t>[1.0, 0.231, -0.167] [0.35, 0.067, -0.077] [0.319, -0.083, 0.031]</t>
  </si>
  <si>
    <t>[1.0, -0.23, -0.168] [0.321, 0.073, 0.057] [0.346, -0.085, -0.044]</t>
  </si>
  <si>
    <t>[1.0, -0.022, -0.189] [0.309, 0.082, -0.027] [0.316, -0.095, -0.0]</t>
  </si>
  <si>
    <t>[1.0, 0.3, -0.0] [0.287, -0.014, -0.08] [0.256, 0.002, 0.076]</t>
  </si>
  <si>
    <t>[1.0, -0.3, -0.0] [0.255, -0.008, 0.073] [0.287, -0.002, -0.085]</t>
  </si>
  <si>
    <t>[1.0, -0.0, -0.0] [0.0, 0.0, 0.0] [0.0, 0.0, 0.0]</t>
  </si>
  <si>
    <t>[1.0, 0.146, 0.239] [0.714, -0.153, -0.148] [0.76, 0.125, 0.176]</t>
  </si>
  <si>
    <t>[1.0, -0.149, 0.238] [0.752, -0.144, 0.166] [0.719, 0.114, -0.168]</t>
  </si>
  <si>
    <t>[1.0, 0.0, 0.3] [0.794, -0.182, 0.0] [0.8, 0.15, -0.01]</t>
  </si>
  <si>
    <t>[1.0, 0.133, -0.245] [0.725, 0.088, -0.181] [0.77, -0.117, 0.182]</t>
  </si>
  <si>
    <t>[1.0, -0.13, -0.246] [0.776, 0.098, 0.192] [0.721, -0.128, -0.163]</t>
  </si>
  <si>
    <t>[1.0, 0.0, -0.3] [0.806, 0.118, -0.008] [0.8, -0.15, 0.0]</t>
  </si>
  <si>
    <t>[1.0, 0.3, -0.0] [0.889, -0.043, -0.249] [0.94, 0.008, 0.279]</t>
  </si>
  <si>
    <t>[1.0, -0.3, 0.0] [0.942, -0.03, 0.27] [0.891, -0.008, -0.264]</t>
  </si>
  <si>
    <t>[0.0, 0.0, -0.0] [0.999, -0.04, 0.001] [1.0, 0.0, 0.0]</t>
  </si>
  <si>
    <t>[1.0, 0.217, 0.199] [0.5, -0.122, -0.068] [0.496, 0.103, 0.106]</t>
  </si>
  <si>
    <t>[1.0, -0.218, 0.198] [0.491, -0.117, 0.074] [0.504, 0.096, -0.112]</t>
  </si>
  <si>
    <t>[1.0, 0.036, 0.261] [0.502, -0.151, -0.0] [0.492, 0.129, -0.044]</t>
  </si>
  <si>
    <t>[1.0, 0.209, -0.214] [0.503, 0.083, -0.116] [0.501, -0.104, 0.107]</t>
  </si>
  <si>
    <t>[1.0, -0.209, -0.213] [0.505, 0.09, 0.114] [0.499, -0.109, -0.097]</t>
  </si>
  <si>
    <t>[1.0, 0.0, -0.3] [0.506, 0.13, -0.008] [0.5, -0.15, 0.0]</t>
  </si>
  <si>
    <t>[1.0, 0.3, -0.0] [0.501, -0.024, -0.14] [0.499, 0.004, 0.148]</t>
  </si>
  <si>
    <t>[1.0, -0.3, 0.0] [0.499, -0.016, 0.143] [0.501, -0.004, -0.149]</t>
  </si>
  <si>
    <t>[1.0, 0.038, 0.0] [0.503, -0.151, -0.0] [0.492, -0.132, -0.038]</t>
  </si>
  <si>
    <t>[1.0, -0.042, -0.0] [0.497, 0.132, -0.041] [0.509, 0.153, -0.0]</t>
  </si>
  <si>
    <t>[1.0, -0.281, -0.0] [0.999, -0.048, -0.28] [0.0, -0.0, -0.0]</t>
  </si>
  <si>
    <t>[1.0, 0.297, -0.0] [0.0, 0.0, 0.0] [1.0, -0.009, -0.296]</t>
  </si>
  <si>
    <t>[1.0, 0.0, 0.3] [0.506, 0.13, -0.008] [0.5, -0.15, 0.0]</t>
  </si>
  <si>
    <t>[1.0, 0.036, -0.261] [0.502, -0.151, -0.0] [0.492, 0.129, -0.044]</t>
  </si>
  <si>
    <t>[1.0, 0.0, -0.3] [1.0, 0.0, 0.3] [0.354, -0.0, 0.106] [0.0, 0.0, 0.0] [0.468, 0.14, -0.0] [0.715, 0.079, -0.083] [1.0, 0.3, -0.0] [1.0, 0.3, 0.0]</t>
  </si>
  <si>
    <t>[1.0, 0.0, -0.3] [1.0, 0.212, 0.212] [0.19, 0.0, 0.057] [0.0, 0.0, 0.0] [0.757, -0.171, -0.134] [1.0, -0.3, -0.0] [1.0, -0.27, 0.072] [1.0, 0.109, -0.255]</t>
  </si>
  <si>
    <t>[1.0, -0.0, -0.3] [1.0, 0.144, 0.24] [0.281, 0.0, 0.084] [0.0, -0.0, -0.0] [0.683, -0.145, -0.145] [0.932, -0.279, -0.0] [1.0, 0.3, -0.0] [1.0, 0.26, -0.096]</t>
  </si>
  <si>
    <t>[1.0, 0.0, 0.3] [0.354, 0.0, 0.106] [0.0, -0.0, -0.0] [1.0, 0.0, -0.3] [0.715, 0.079, -0.083] [1.0, 0.3, 0.0] [1.0, 0.3, -0.0] [0.468, 0.14, -0.0]</t>
  </si>
  <si>
    <t>[1.0, 0.212, 0.212] [0.19, 0.0, 0.057] [0.0, -0.0, 0.0] [1.0, 0.0, -0.3] [1.0, -0.3, -0.0] [1.0, -0.27, 0.072] [1.0, 0.109, -0.255] [0.757, -0.171, -0.134]</t>
  </si>
  <si>
    <t>[1.0, 0.144, 0.24] [0.281, -0.0, 0.084] [0.0, -0.0, -0.0] [1.0, 0.0, -0.3] [0.932, -0.279, -0.0] [1.0, 0.3, -0.0] [1.0, 0.26, -0.096] [0.683, -0.145, -0.145]</t>
  </si>
  <si>
    <t>[1.0, -0.179, -0.226] [1.0, -0.0, 0.3] [0.0, 0.0, 0.0] [0.892, 0.0, -0.268] [0.611, 0.13, -0.13] [1.0, 0.288, -0.029] [1.0, 0.3, -0.0] [0.787, 0.167, -0.167]</t>
  </si>
  <si>
    <t>[1.0, 0.212, -0.212] [1.0, 0.0, 0.3] [0.0, 0.0, -0.0] [0.908, -0.0, -0.272] [0.734, -0.22, -0.0] [1.0, -0.296, 0.009] [1.0, -0.166, -0.113] [1.0, -0.212, -0.212]</t>
  </si>
  <si>
    <t>[1.0, 0.212, -0.212] [1.0, 0.0, 0.3] [0.0, 0.0, 0.0] [0.864, -0.0, -0.259] [0.791, -0.237, 0.0] [1.0, 0.145, -0.063] [1.0, 0.3, -0.0] [0.93, -0.0, -0.279]</t>
  </si>
  <si>
    <t>[0.0, 0.0, 0.0] [1.0, 0.0, -0.3] [1.0, 0.0, 0.3] [0.354, -0.0, 0.106] [1.0, 0.3, 0.0] [0.468, 0.14, 0.0] [0.715, 0.079, -0.083] [1.0, 0.3, -0.0]</t>
  </si>
  <si>
    <t>[0.0, 0.0, 0.0] [1.0, -0.0, -0.3] [1.0, 0.212, 0.212] [0.19, 0.0, 0.057] [1.0, 0.109, -0.255] [0.757, -0.171, -0.134] [1.0, -0.3, 0.0] [1.0, -0.27, 0.072]</t>
  </si>
  <si>
    <t>[0.0, 0.0, -0.0] [1.0, 0.0, -0.3] [1.0, 0.144, 0.24] [0.281, 0.0, 0.084] [1.0, 0.26, -0.096] [0.683, -0.145, -0.145] [0.932, -0.279, -0.0] [1.0, 0.3, 0.0]</t>
  </si>
  <si>
    <t>[0.354, 0.0, 0.106] [0.0, -0.0, 0.0] [1.0, 0.0, -0.3] [1.0, 0.0, 0.3] [1.0, 0.3, -0.0] [1.0, 0.3, -0.0] [0.468, 0.14, -0.0] [0.715, 0.079, -0.083]</t>
  </si>
  <si>
    <t>[0.19, 0.0, 0.057] [0.0, -0.0, 0.0] [1.0, 0.0, -0.3] [1.0, 0.212, 0.212] [1.0, -0.27, 0.072] [1.0, 0.109, -0.255] [0.757, -0.171, -0.134] [1.0, -0.3, 0.0]</t>
  </si>
  <si>
    <t>[0.281, 0.0, 0.084] [0.0, 0.0, -0.0] [1.0, -0.0, -0.3] [1.0, 0.144, 0.24] [1.0, 0.3, -0.0] [1.0, 0.26, -0.096] [0.683, -0.145, -0.145] [0.932, -0.279, -0.0]</t>
  </si>
  <si>
    <t>[0.0, -0.0, -0.0] [0.892, -0.0, -0.268] [1.0, -0.179, -0.226] [1.0, 0.0, 0.3] [1.0, 0.3, -0.0] [0.787, 0.167, -0.167] [0.611, 0.13, -0.13] [1.0, 0.288, -0.029]</t>
  </si>
  <si>
    <t>[0.0, -0.0, 0.0] [0.908, 0.0, -0.272] [1.0, 0.212, -0.212] [1.0, 0.0, 0.3] [1.0, -0.166, -0.113] [1.0, -0.212, -0.212] [0.734, -0.22, -0.0] [1.0, -0.296, 0.009]</t>
  </si>
  <si>
    <t>[0.0, -0.0, -0.0] [0.864, 0.0, -0.259] [1.0, 0.212, -0.212] [1.0, 0.0, 0.3] [1.0, 0.3, -0.0] [0.93, 0.0, -0.279] [0.791, -0.237, -0.0] [1.0, 0.145, -0.063]</t>
  </si>
  <si>
    <t>[0.892, 0.0, -0.268] [1.0, -0.179, -0.226] [1.0, 0.0, 0.3] [0.0, 0.0, 0.0] [0.787, 0.167, -0.167] [0.611, 0.13, -0.13] [1.0, 0.288, -0.029] [1.0, 0.3, -0.0]</t>
  </si>
  <si>
    <t>[0.908, 0.0, -0.272] [1.0, 0.212, -0.212] [1.0, 0.0, 0.3] [0.0, -0.0, -0.0] [1.0, -0.212, -0.212] [0.734, -0.22, -0.0] [1.0, -0.296, 0.009] [1.0, -0.166, -0.113]</t>
  </si>
  <si>
    <t>[0.864, -0.0, -0.259] [1.0, 0.212, -0.212] [1.0, 0.0, 0.3] [0.0, -0.0, 0.0] [0.93, 0.0, -0.279] [0.791, -0.237, -0.0] [1.0, 0.145, -0.063] [1.0, 0.3, 0.0]</t>
  </si>
  <si>
    <t>[1.0, 0.0, 0.3] [0.0, -0.0, 0.0] [0.892, -0.0, -0.268] [1.0, -0.179, -0.226] [1.0, 0.288, -0.029] [1.0, 0.3, 0.0] [0.787, 0.167, -0.167] [0.611, 0.13, -0.13]</t>
  </si>
  <si>
    <t>[1.0, 0.0, 0.3] [0.0, -0.0, 0.0] [0.908, -0.0, -0.272] [1.0, 0.212, -0.212] [1.0, -0.296, 0.009] [1.0, -0.166, -0.113] [1.0, -0.212, -0.212] [0.734, -0.22, -0.0]</t>
  </si>
  <si>
    <t>[1.0, 0.0, 0.3] [0.0, -0.0, -0.0] [0.864, -0.0, -0.259] [1.0, 0.212, -0.212] [1.0, 0.145, -0.063] [1.0, 0.3, -0.0] [0.93, -0.0, -0.279] [0.791, -0.237, -0.0]</t>
  </si>
  <si>
    <t>[1.0, -0.3, 0.0] [1.0, -0.3, 0.0] [1.0, -0.3, 0.0] [1.0, -0.3, -0.0] [1.0, 0.285, -0.035] [1.0, 0.3, -0.0] [1.0, 0.285, -0.035] [1.0, 0.3, -0.0]</t>
  </si>
  <si>
    <t>[1.0, 0.3, -0.0] [1.0, 0.3, -0.0] [1.0, 0.3, -0.0] [1.0, 0.3, -0.0] [1.0, -0.3, -0.0] [1.0, -0.285, 0.035] [1.0, -0.3, 0.0] [1.0, -0.285, 0.035]</t>
  </si>
  <si>
    <t>[1.0, -0.0, 0.3] [0.0, 0.0, 0.0] [0.894, -0.0, -0.268] [1.0, 0.212, -0.212] [1.0, -0.0, 0.3] [1.0, 0.212, -0.212] [0.894, -0.0, -0.268] [0.0, 0.0, -0.0]</t>
  </si>
  <si>
    <t>[0.894, 0.0, -0.268] [1.0, 0.212, -0.212] [1.0, 0.0, 0.3] [0.0, -0.0, 0.0] [0.894, 0.0, -0.268] [0.0, -0.0, 0.0] [1.0, 0.0, 0.3] [1.0, 0.212, -0.212]</t>
  </si>
  <si>
    <t>[1.0, 0.212, -0.212] [1.0, 0.0, 0.3] [0.0, -0.0, -0.0] [0.894, -0.0, -0.268] [0.0, -0.0, -0.0] [1.0, 0.0, 0.3] [1.0, 0.212, -0.212] [0.894, -0.0, -0.268]</t>
  </si>
  <si>
    <t>[0.0, -0.0, -0.0] [0.894, 0.0, -0.268] [1.0, 0.212, -0.212] [1.0, 0.0, 0.3] [1.0, 0.212, -0.212] [0.894, -0.0, -0.268] [0.0, -0.0, 0.0] [1.0, 0.0, 0.3]</t>
  </si>
  <si>
    <t>[1.0, 0.0, -0.3] [1.0, -0.0, -0.3] [1.0, -0.0, -0.3] [1.0, -0.0, -0.3] [1.0, 0.034, 0.286] [1.0, 0.0, 0.3] [1.0, 0.034, 0.286] [1.0, 0.0, 0.3]</t>
  </si>
  <si>
    <t>[1.0, 0.0, 0.3] [1.0, 0.0, 0.3] [1.0, 0.0, 0.3] [1.0, 0.0, 0.3] [1.0, -0.034, -0.286] [1.0, -0.0, -0.3] [1.0, -0.034, -0.286] [1.0, 0.0, -0.3]</t>
  </si>
  <si>
    <t>[1.0, -0.28, 0.047] [0.393, -0.014, -0.089] [0.363, 0.0, -0.109]</t>
  </si>
  <si>
    <t>[1.0, 0.009, 0.006] [0.494, -0.128, -0.048] [0.347, -0.0, -0.104]</t>
  </si>
  <si>
    <t>[1.0, -0.133, 0.024] [0.432, -0.106, -0.056] [0.367, 0.0, -0.11]</t>
  </si>
  <si>
    <t>[1.0, -0.076, 0.269] [0.468, 0.092, -0.028] [0.247, 0.0, 0.074]</t>
  </si>
  <si>
    <t>[1.0, 0.228, 0.173] [0.464, -0.12, 0.046] [0.219, -0.051, 0.037]</t>
  </si>
  <si>
    <t>[1.0, -0.036, 0.273] [0.355, -0.084, 0.055] [0.284, -0.06, 0.06]</t>
  </si>
  <si>
    <t>[1.0, -0.235, 0.156] [0.369, 0.082, -0.069] [0.206, 0.059, 0.008]</t>
  </si>
  <si>
    <t>[1.0, 0.232, 0.004] [0.466, -0.135, -0.012] [0.169, 0.0, -0.051]</t>
  </si>
  <si>
    <t>[1.0, -0.055, 0.064] [0.231, -0.067, -0.006] [0.084, -0.0, -0.025]</t>
  </si>
  <si>
    <t>[1.0, -0.289, 0.025] [0.8, 0.085, -0.205] [0.637, 0.094, -0.152]</t>
  </si>
  <si>
    <t>[1.0, 0.064, -0.045] [0.723, -0.182, -0.085] [0.576, 0.0, -0.173]</t>
  </si>
  <si>
    <t>[1.0, -0.243, -0.033] [0.716, -0.162, -0.126] [0.769, -0.0, -0.231]</t>
  </si>
  <si>
    <t>[1.0, 0.0, 0.3] [0.791, 0.145, -0.083] [0.489, 0.0, 0.058]</t>
  </si>
  <si>
    <t>[1.0, 0.056, 0.277] [0.644, -0.175, 0.044] [0.684, -0.192, -0.031]</t>
  </si>
  <si>
    <t>[1.0, 0.0, 0.3] [0.708, 0.0, -0.022] [0.603, -0.118, 0.01]</t>
  </si>
  <si>
    <t>[0.977, -0.132, 0.238] [1.0, 0.223, -0.186] [0.604, 0.171, 0.025]</t>
  </si>
  <si>
    <t>[1.0, 0.271, 0.07] [0.891, -0.258, -0.022] [0.81, -0.176, -0.161]</t>
  </si>
  <si>
    <t>[0.634, 0.0, 0.19] [1.0, 0.0, -0.116] [0.933, -0.059, -0.09]</t>
  </si>
  <si>
    <t>[1.0, -0.285, 0.035] [0.542, 0.05, -0.142] [0.458, 0.015, -0.131]</t>
  </si>
  <si>
    <t>[1.0, 0.028, -0.012] [0.574, -0.147, -0.061] [0.426, 0.0, -0.128]</t>
  </si>
  <si>
    <t>[1.0, -0.165, 0.007] [0.515, -0.123, -0.076] [0.485, 0.0, -0.146]</t>
  </si>
  <si>
    <t>[1.0, 0.0, 0.3] [0.667, 0.172, -0.068] [0.333, 0.011, 0.089]</t>
  </si>
  <si>
    <t>[1.0, 0.167, 0.231] [0.557, -0.147, 0.05] [0.443, -0.129, 0.009]</t>
  </si>
  <si>
    <t>[1.0, 0.0, 0.3] [0.553, -0.12, 0.045] [0.447, 0.0, 0.066]</t>
  </si>
  <si>
    <t>[1.0, -0.218, 0.198] [0.622, 0.139, -0.116] [0.378, 0.107, 0.016]</t>
  </si>
  <si>
    <t>[1.0, 0.295, 0.012] [0.63, -0.183, -0.016] [0.37, -0.054, -0.088]</t>
  </si>
  <si>
    <t>[1.0, -0.14, 0.146] [0.498, -0.118, 0.075] [0.502, 0.0, -0.151]</t>
  </si>
  <si>
    <t>[1.0, 0.118, 0.086] [0.682, -0.0, -0.204] [0.318, 0.014, 0.09]</t>
  </si>
  <si>
    <t>[1.0, 0.26, -0.095] [0.0, 0.0, -0.0] [1.0, 0.26, 0.095]</t>
  </si>
  <si>
    <t>[1.0, -0.174, 0.203] [0.734, -0.213, -0.018] [0.266, -0.0, -0.08]</t>
  </si>
  <si>
    <t>[1.0, -0.078, -0.268] [0.638, 0.013, 0.177] [0.362, 0.0, 0.109]</t>
  </si>
  <si>
    <t>[1.0, 0.071, 0.271] [0.606, -0.008, -0.178] [0.394, -0.013, -0.113]</t>
  </si>
  <si>
    <t>[1.0, -0.3, -0.0] [0.276, 0.002, 0.0] [0.634, 0.136, -0.083]</t>
  </si>
  <si>
    <t>[1.0, 0.025, -0.234] [0.544, 0.163, 0.0] [0.558, -0.056, -0.144]</t>
  </si>
  <si>
    <t>[1.0, -0.148, -0.174] [0.38, 0.114, 0.0] [0.556, 0.035, -0.152]</t>
  </si>
  <si>
    <t>[1.0, -0.299, 0.003] [0.778, -0.136, 0.042] [0.008, -0.002, -0.0]</t>
  </si>
  <si>
    <t>[1.0, 0.17, 0.162] [0.558, 0.056, -0.144] [0.544, -0.163, -0.0]</t>
  </si>
  <si>
    <t>[1.0, -0.001, 0.229] [0.556, -0.035, -0.152] [0.38, -0.114, -0.0]</t>
  </si>
  <si>
    <t>[1.0, -0.3, 0.0] [0.55, -0.067, 0.0] [0.341, 0.067, -0.063]</t>
  </si>
  <si>
    <t>[1.0, 0.116, -0.043] [0.435, 0.131, -0.0] [0.435, -0.131, -0.0]</t>
  </si>
  <si>
    <t>[1.0, -0.118, 0.043] [0.209, 0.063, -0.0] [0.209, -0.063, -0.0]</t>
  </si>
  <si>
    <t>[0.582, -0.175, -0.0] [0.424, -0.088, 0.091] [1.0, 0.258, 0.03]</t>
  </si>
  <si>
    <t>[0.979, 0.208, -0.208] [0.714, 0.129, 0.161] [1.0, 0.002, 0.067]</t>
  </si>
  <si>
    <t>[0.386, 0.082, -0.082] [0.295, 0.045, 0.07] [1.0, 0.15, 0.012]</t>
  </si>
  <si>
    <t>[0.606, -0.128, 0.128] [1.0, -0.259, 0.028] [0.454, 0.089, 0.099]</t>
  </si>
  <si>
    <t>[0.938, 0.282, -0.0] [1.0, -0.002, 0.069] [0.664, -0.128, 0.146]</t>
  </si>
  <si>
    <t>[0.371, 0.111, 0.0] [1.0, -0.15, 0.013] [0.277, -0.045, 0.064]</t>
  </si>
  <si>
    <t>[0.852, -0.222, 0.081] [1.0, -0.249, 0.122] [1.0, 0.249, 0.122]</t>
  </si>
  <si>
    <t>[1.0, 0.3, 0.0] [0.791, 0.067, 0.074] [1.0, -0.067, 0.137]</t>
  </si>
  <si>
    <t>[0.698, 0.182, -0.067] [1.0, -0.097, 0.26] [1.0, 0.097, 0.26]</t>
  </si>
  <si>
    <t>[1.0, -0.3, -0.0] [0.439, -0.047, 0.033] [1.0, 0.235, -0.057]</t>
  </si>
  <si>
    <t>[1.0, 0.155, -0.236] [0.63, 0.189, 0.0] [0.909, -0.038, -0.124]</t>
  </si>
  <si>
    <t>[0.881, -0.084, -0.229] [0.432, 0.13, 0.0] [1.0, 0.13, -0.186]</t>
  </si>
  <si>
    <t>[1.0, -0.248, 0.126] [1.0, -0.23, 0.028] [0.312, 0.046, 0.074]</t>
  </si>
  <si>
    <t>[1.0, 0.268, 0.077] [0.91, 0.038, -0.122] [0.626, -0.188, 0.0]</t>
  </si>
  <si>
    <t>[0.881, 0.084, 0.229] [1.0, -0.13, -0.186] [0.432, -0.13, -0.0]</t>
  </si>
  <si>
    <t>[1.0, -0.3, 0.0] [0.843, -0.141, 0.0] [0.634, 0.141, -0.063]</t>
  </si>
  <si>
    <t>[1.0, 0.3, 0.0] [0.634, 0.141, -0.063] [0.843, -0.141, 0.0]</t>
  </si>
  <si>
    <t>[1.0, 0.0, -0.0] [0.707, 0.212, -0.0] [0.707, 0.212, -0.0]</t>
  </si>
  <si>
    <t>[1.0, 0.0, 0.0] [0.707, -0.212, 0.0] [0.707, -0.212, -0.0]</t>
  </si>
  <si>
    <t>[1.0, 0.3, 0.0] [0.634, -0.141, -0.063] [0.843, 0.141, 0.0]</t>
  </si>
  <si>
    <t>[1.0, -0.3, 0.0] [0.843, 0.141, 0.0] [0.634, -0.141, -0.063]</t>
  </si>
  <si>
    <t>[1.0, -0.095, -0.26] [0.688, -0.0, -0.206] [0.717, 0.0, 0.215]</t>
  </si>
  <si>
    <t>[1.0, 0.095, 0.26] [0.717, -0.0, 0.215] [0.688, 0.0, -0.206]</t>
  </si>
  <si>
    <t>[1.0, -0.28, 0.047] [0.363, 0.0, -0.109] [0.393, -0.014, -0.089]</t>
  </si>
  <si>
    <t>[1.0, 0.009, 0.006] [0.347, -0.0, -0.104] [0.494, -0.128, -0.048]</t>
  </si>
  <si>
    <t>[1.0, -0.133, 0.024] [0.367, 0.0, -0.11] [0.432, -0.106, -0.056]</t>
  </si>
  <si>
    <t>[1.0, -0.076, 0.269] [0.247, 0.0, 0.074] [0.468, 0.092, -0.028]</t>
  </si>
  <si>
    <t>[1.0, 0.228, 0.173] [0.219, -0.051, 0.037] [0.464, -0.12, 0.046]</t>
  </si>
  <si>
    <t>[1.0, -0.036, 0.273] [0.284, -0.06, 0.06] [0.355, -0.084, 0.055]</t>
  </si>
  <si>
    <t>[1.0, -0.235, 0.156] [0.206, 0.059, 0.008] [0.369, 0.082, -0.069]</t>
  </si>
  <si>
    <t>[1.0, 0.232, 0.004] [0.169, 0.0, -0.051] [0.466, -0.135, -0.012]</t>
  </si>
  <si>
    <t>[1.0, -0.055, 0.064] [0.084, -0.0, -0.025] [0.231, -0.067, -0.006]</t>
  </si>
  <si>
    <t>[1.0, -0.289, 0.025] [0.637, 0.094, -0.152] [0.8, 0.085, -0.205]</t>
  </si>
  <si>
    <t>[1.0, 0.064, -0.045] [0.576, 0.0, -0.173] [0.723, -0.182, -0.085]</t>
  </si>
  <si>
    <t>[1.0, -0.243, -0.033] [0.769, -0.0, -0.231] [0.716, -0.162, -0.126]</t>
  </si>
  <si>
    <t>[1.0, 0.0, 0.3] [0.489, 0.0, 0.058] [0.791, 0.145, -0.083]</t>
  </si>
  <si>
    <t>[1.0, 0.056, 0.277] [0.684, -0.192, -0.031] [0.644, -0.175, 0.044]</t>
  </si>
  <si>
    <t>[1.0, 0.0, 0.3] [0.603, -0.118, 0.01] [0.708, 0.0, -0.022]</t>
  </si>
  <si>
    <t>[0.977, -0.132, 0.238] [0.604, 0.171, 0.025] [1.0, 0.223, -0.186]</t>
  </si>
  <si>
    <t>[1.0, 0.271, 0.07] [0.81, -0.176, -0.161] [0.891, -0.258, -0.022]</t>
  </si>
  <si>
    <t>[0.634, 0.0, 0.19] [0.933, -0.059, -0.09] [1.0, 0.0, -0.116]</t>
  </si>
  <si>
    <t>[1.0, -0.285, 0.035] [0.458, 0.015, -0.131] [0.542, 0.05, -0.142]</t>
  </si>
  <si>
    <t>[1.0, 0.028, -0.012] [0.426, 0.0, -0.128] [0.574, -0.147, -0.061]</t>
  </si>
  <si>
    <t>[1.0, -0.165, 0.007] [0.485, 0.0, -0.146] [0.515, -0.123, -0.076]</t>
  </si>
  <si>
    <t>[1.0, 0.0, 0.3] [0.333, 0.011, 0.089] [0.667, 0.172, -0.068]</t>
  </si>
  <si>
    <t>[1.0, 0.167, 0.231] [0.443, -0.129, 0.009] [0.557, -0.147, 0.05]</t>
  </si>
  <si>
    <t>[1.0, 0.0, 0.3] [0.447, 0.0, 0.066] [0.553, -0.12, 0.045]</t>
  </si>
  <si>
    <t>[1.0, -0.218, 0.198] [0.378, 0.107, 0.016] [0.622, 0.139, -0.116]</t>
  </si>
  <si>
    <t>[1.0, 0.295, 0.012] [0.37, -0.054, -0.088] [0.63, -0.183, -0.016]</t>
  </si>
  <si>
    <t>[1.0, -0.14, 0.146] [0.502, 0.0, -0.151] [0.498, -0.118, 0.075]</t>
  </si>
  <si>
    <t>[1.0, 0.118, 0.086] [0.318, 0.014, 0.09] [0.682, -0.0, -0.204]</t>
  </si>
  <si>
    <t>[1.0, 0.26, -0.095] [1.0, 0.26, 0.095] [0.0, 0.0, 0.0]</t>
  </si>
  <si>
    <t>[1.0, -0.174, 0.203] [0.266, -0.0, -0.08] [0.734, -0.213, -0.018]</t>
  </si>
  <si>
    <t>[1.0, -0.078, -0.268] [0.362, 0.0, 0.109] [0.638, 0.013, 0.177]</t>
  </si>
  <si>
    <t>[1.0, 0.071, 0.271] [0.394, -0.013, -0.113] [0.606, -0.008, -0.178]</t>
  </si>
  <si>
    <t>[1.0, -0.3, -0.0] [0.737, -0.213, -0.02] [0.398, -0.119, 0.0] [0.211, 0.063, -0.0] [0.085, -0.026, 0.0]</t>
  </si>
  <si>
    <t>[1.0, 0.03, -0.225] [0.565, -0.12, -0.12] [0.047, -0.01, 0.01] [0.514, 0.154, -0.0] [0.0, -0.0, -0.0]</t>
  </si>
  <si>
    <t>[1.0, -0.165, -0.181] [0.547, -0.116, -0.116] [0.117, -0.025, 0.025] [0.313, 0.094, -0.0] [0.0, 0.0, 0.0]</t>
  </si>
  <si>
    <t>[1.0, -0.246, 0.13] [0.157, -0.033, -0.033] [0.055, -0.017, -0.0] [0.816, 0.245, -0.0] [0.427, -0.128, 0.0]</t>
  </si>
  <si>
    <t>[1.0, 0.168, 0.153] [0.514, -0.154, -0.0] [0.0, -0.0, -0.0] [0.565, 0.12, -0.12] [0.047, -0.01, -0.01]</t>
  </si>
  <si>
    <t>[1.0, -0.009, 0.245] [0.313, -0.094, 0.0] [0.0, 0.0, 0.0] [0.547, 0.116, -0.116] [0.117, -0.025, -0.025]</t>
  </si>
  <si>
    <t>[1.0, -0.299, 0.003] [0.392, -0.083, -0.083] [0.186, -0.056, 0.0] [0.617, 0.185, -0.0] [0.288, -0.086, 0.0]</t>
  </si>
  <si>
    <t>[1.0, 0.116, -0.043] [0.435, -0.131, -0.0] [0.0, 0.0, -0.0] [0.435, 0.131, -0.0] [0.0, -0.0, 0.0]</t>
  </si>
  <si>
    <t>[1.0, -0.118, 0.043] [0.209, -0.063, -0.0] [0.0, -0.0, -0.0] [0.209, 0.063, 0.0] [0.0, 0.0, 0.0]</t>
  </si>
  <si>
    <t>[0.566, -0.17, 0.0] [1.0, 0.272, 0.044] [0.0, -0.0, -0.0] [0.418, -0.0, 0.125] [0.096, -0.029, -0.0]</t>
  </si>
  <si>
    <t>[0.784, 0.139, -0.178] [1.0, -0.3, 0.0] [0.184, 0.039, 0.039] [0.639, 0.16, 0.077] [0.0, 0.0, -0.0]</t>
  </si>
  <si>
    <t>[0.026, -0.0, -0.008] [1.0, -0.282, 0.043] [0.292, 0.017, 0.081] [0.025, 0.008, 0.0] [0.0, 0.0, 0.0]</t>
  </si>
  <si>
    <t>[0.589, -0.125, 0.125] [0.447, -0.0, 0.134] [0.096, -0.029, 0.0] [1.0, -0.273, 0.043] [0.0, -0.0, -0.0]</t>
  </si>
  <si>
    <t>[1.0, 0.239, 0.147] [0.847, -0.188, 0.161] [0.0, 0.0, -0.0] [1.0, 0.3, 0.0] [0.195, 0.048, -0.026]</t>
  </si>
  <si>
    <t>[0.025, 0.005, 0.005] [0.024, -0.007, 0.0] [0.0, 0.0, -0.0] [1.0, 0.282, 0.044] [0.292, 0.017, -0.081]</t>
  </si>
  <si>
    <t>[0.766, -0.199, 0.073] [1.0, 0.0, 0.3] [0.331, -0.099, -0.0] [1.0, 0.0, 0.3] [0.331, -0.099, -0.0]</t>
  </si>
  <si>
    <t>[0.862, 0.224, -0.082] [1.0, -0.3, 0.0] [0.11, 0.033, 0.0] [1.0, 0.3, 0.0] [0.11, 0.033, 0.0]</t>
  </si>
  <si>
    <t>[0.0, 0.0, 0.0] [1.0, -0.201, 0.217] [0.201, 0.06, 0.0] [1.0, 0.201, 0.217] [0.201, 0.06, -0.0]</t>
  </si>
  <si>
    <t>[1.0, -0.3, -0.0] [1.0, 0.115, 0.035] [0.149, -0.045, 0.0] [0.361, 0.0, 0.108] [0.061, -0.018, -0.0]</t>
  </si>
  <si>
    <t>[1.0, 0.185, -0.223] [0.966, -0.271, -0.044] [0.173, -0.037, 0.037] [0.545, 0.163, -0.0] [0.0, -0.0, -0.0]</t>
  </si>
  <si>
    <t>[0.736, -0.08, -0.188] [1.0, -0.285, -0.035] [0.328, -0.069, 0.069] [0.175, 0.052, 0.0] [0.0, -0.0, 0.0]</t>
  </si>
  <si>
    <t>[1.0, -0.212, 0.212] [0.385, 0.0, 0.115] [0.067, -0.02, 0.0] [1.0, -0.023, 0.047] [0.247, -0.074, 0.0]</t>
  </si>
  <si>
    <t>[1.0, 0.281, 0.045] [0.537, -0.161, -0.0] [0.0, 0.0, -0.0] [0.969, 0.275, -0.039] [0.176, -0.037, -0.037]</t>
  </si>
  <si>
    <t>[0.831, 0.0, 0.249] [0.275, -0.082, -0.0] [0.0, -0.0, 0.0] [1.0, 0.261, -0.093] [0.258, -0.004, -0.076]</t>
  </si>
  <si>
    <t>[1.0, -0.278, 0.053] [0.898, -0.254, -0.038] [0.502, -0.151, -0.0] [1.0, 0.3, 0.0] [0.548, -0.165, 0.0]</t>
  </si>
  <si>
    <t>[1.0, 0.287, -0.033] [0.775, -0.233, -0.0] [0.051, 0.015, 0.0] [0.648, 0.182, -0.031] [0.0, 0.0, 0.0]</t>
  </si>
  <si>
    <t>[1.0, -0.101, -0.235] [0.527, -0.15, 0.019] [0.437, -0.093, 0.093] [1.0, 0.3, 0.0] [0.0, -0.0, 0.0]</t>
  </si>
  <si>
    <t>[1.0, 0.075, 0.244] [1.0, -0.3, -0.0] [0.0, 0.0, 0.0] [0.527, 0.15, 0.019] [0.437, -0.093, -0.093]</t>
  </si>
  <si>
    <t>[1.0, 0.3, -0.0] [0.695, -0.209, -0.0] [0.349, 0.105, 0.0] [0.502, 0.131, -0.047] [0.272, 0.082, -0.0]</t>
  </si>
  <si>
    <t>[1.0, -0.3, -0.0] [0.667, -0.165, -0.085] [0.024, -0.007, -0.0] [0.898, 0.269, 0.0] [0.129, -0.039, -0.0]</t>
  </si>
  <si>
    <t>[1.0, -0.095, -0.26] [0.717, 0.0, 0.215] [-0.0, -0.0, -0.0] [0.688, 0.0, -0.206] [0.0, -0.0, 0.0]</t>
  </si>
  <si>
    <t>[1.0, 0.095, 0.26] [0.688, -0.0, -0.206] [0.0, -0.0, 0.0] [0.717, 0.0, 0.215] [0.0, -0.0, 0.0]</t>
  </si>
  <si>
    <t>[1.0, 0.154, 0.139] [0.0, 0.0, 0.0] [0.706, 0.139, -0.154]</t>
  </si>
  <si>
    <t>[1.0, -0.209, 0.208] [0.186, -0.055, 0.002] [0.66, -0.0, -0.198]</t>
  </si>
  <si>
    <t>[1.0, 0.008, 0.188] [0.008, -0.002, 0.0] [0.627, -0.0, -0.188]</t>
  </si>
  <si>
    <t>[1.0, 0.234, -0.16] [0.084, 0.025, -0.001] [0.679, 0.145, 0.141]</t>
  </si>
  <si>
    <t>[1.0, -0.223, -0.186] [0.17, -0.049, 0.001] [0.656, -0.0, 0.197]</t>
  </si>
  <si>
    <t>[1.0, -0.009, -0.185] [0.0, 0.0, -0.0] [0.629, 0.009, 0.185]</t>
  </si>
  <si>
    <t>[1.0, 0.294, -0.015] [0.096, 0.028, -0.001] [0.597, 0.176, -0.009]</t>
  </si>
  <si>
    <t>[1.0, -0.294, 0.015] [0.776, -0.071, 0.002] [0.0, 0.0, -0.0]</t>
  </si>
  <si>
    <t>[1.0, 0.0, 0.0] [0.0, 0.0, 0.0] [0.0, 0.0, -0.0]</t>
  </si>
  <si>
    <t>[0.679, 0.145, 0.141] [0.084, -0.025, 0.001] [1.0, 0.234, -0.16]</t>
  </si>
  <si>
    <t>[0.656, -0.0, 0.197] [0.17, 0.049, -0.001] [1.0, -0.223, -0.186]</t>
  </si>
  <si>
    <t>[0.629, 0.009, 0.185] [0.0, -0.0, -0.0] [1.0, -0.009, -0.185]</t>
  </si>
  <si>
    <t>[0.706, 0.139, -0.154] [0.0, -0.0, 0.0] [1.0, 0.154, 0.139]</t>
  </si>
  <si>
    <t>[0.66, 0.0, -0.198] [0.186, 0.055, -0.002] [1.0, -0.209, 0.208]</t>
  </si>
  <si>
    <t>[0.627, 0.0, -0.188] [0.008, 0.002, -0.0] [1.0, 0.008, 0.188]</t>
  </si>
  <si>
    <t>[0.597, 0.176, -0.009] [0.096, -0.028, 0.001] [1.0, 0.294, -0.015]</t>
  </si>
  <si>
    <t>[0.0, -0.0, -0.0] [0.776, 0.071, -0.002] [1.0, -0.294, 0.015]</t>
  </si>
  <si>
    <t>[0.0, -0.0, 0.0] [0.0, -0.0, 0.0] [1.0, 0.0, 0.0]</t>
  </si>
  <si>
    <t>[1.0, 0.218, 0.197] [0.0, 0.0, -0.0] [1.0, 0.197, -0.218]</t>
  </si>
  <si>
    <t>[0.994, -0.0, 0.298] [0.591, -0.006, 0.0] [1.0, -0.005, -0.298]</t>
  </si>
  <si>
    <t>[1.0, 0.015, 0.294] [0.0, -0.0, 0.0] [1.0, -0.015, -0.294]</t>
  </si>
  <si>
    <t>[1.0, 0.197, -0.218] [0.0, -0.0, -0.0] [1.0, 0.218, 0.197]</t>
  </si>
  <si>
    <t>[1.0, -0.005, -0.298] [0.591, 0.006, -0.0] [0.994, 0.0, 0.298]</t>
  </si>
  <si>
    <t>[1.0, -0.015, -0.294] [0.0, 0.0, 0.0] [1.0, 0.015, 0.294]</t>
  </si>
  <si>
    <t>[1.0, 0.294, -0.015] [0.0, 0.0, -0.0] [1.0, 0.294, -0.015]</t>
  </si>
  <si>
    <t>[1.0, -0.294, 0.015] [1.0, 0.0, 0.0] [1.0, -0.294, 0.015]</t>
  </si>
  <si>
    <t>[0.999, 0.261, -0.092] [0.535, -0.006, -0.158] [1.0, 0.273, 0.066]</t>
  </si>
  <si>
    <t>[1.0, 0.273, 0.066] [0.535, 0.006, 0.158] [0.999, 0.261, -0.092]</t>
  </si>
  <si>
    <t>[1.0, 0.294, -0.015] [0.541, 0.16, -0.005] [0.839, 0.247, -0.012]</t>
  </si>
  <si>
    <t>[0.839, 0.247, -0.012] [0.541, -0.16, 0.005] [1.0, 0.294, -0.015]</t>
  </si>
  <si>
    <t>[1.0, 0.015, 0.294] [0.0, -0.0, 0.0] [1.0, 0.015, 0.294]</t>
  </si>
  <si>
    <t>[1.0, 0.0, -0.3] [0.03, 0.0, 0.0] [1.0, 0.0, -0.3]</t>
  </si>
  <si>
    <t>[1.0, 0.2, 0.151] [0.623, 0.109, -0.142] [0.386, 0.116, -0.0]</t>
  </si>
  <si>
    <t>[1.0, -0.185, 0.184] [0.602, -0.123, -0.13] [0.389, -0.117, 0.0]</t>
  </si>
  <si>
    <t>[1.0, 0.01, 0.205] [0.57, -0.008, -0.167] [0.0, 0.0, -0.0]</t>
  </si>
  <si>
    <t>[1.0, 0.185, -0.184] [0.389, 0.117, -0.0] [0.602, 0.123, 0.13]</t>
  </si>
  <si>
    <t>[1.0, -0.2, -0.151] [0.386, -0.116, 0.0] [0.623, -0.109, 0.142]</t>
  </si>
  <si>
    <t>[1.0, -0.01, -0.205] [0.0, -0.0, 0.0] [0.57, 0.008, 0.167]</t>
  </si>
  <si>
    <t>[1.0, 0.203, -0.015] [0.418, 0.122, -0.008] [0.408, 0.122, 0.0]</t>
  </si>
  <si>
    <t>[1.0, -0.203, 0.015] [0.408, -0.122, 0.0] [0.418, -0.122, 0.008]</t>
  </si>
  <si>
    <t>[1.0, 0.0, 0.0] [0.0, 0.0, -0.0] [0.0, 0.0, 0.0]</t>
  </si>
  <si>
    <t>[0.995, 0.211, 0.211] [1.0, 0.122, 0.024] [0.867, 0.11, -0.215]</t>
  </si>
  <si>
    <t>[0.916, -0.194, 0.194] [1.0, -0.12, 0.042] [0.779, -0.131, -0.179]</t>
  </si>
  <si>
    <t>[0.0, -0.0, 0.0] [1.0, 0.0, 0.008] [0.036, -0.001, -0.011]</t>
  </si>
  <si>
    <t>[0.916, 0.194, -0.194] [0.779, 0.131, 0.179] [1.0, 0.12, -0.042]</t>
  </si>
  <si>
    <t>[0.995, -0.211, -0.211] [0.867, -0.11, 0.215] [1.0, -0.122, -0.024]</t>
  </si>
  <si>
    <t>[0.0, 0.0, -0.0] [0.036, 0.001, 0.011] [1.0, -0.0, -0.008]</t>
  </si>
  <si>
    <t>[1.0, 0.298, -0.004] [0.978, 0.189, 0.204] [1.0, 0.168, -0.231]</t>
  </si>
  <si>
    <t>[1.0, -0.298, 0.004] [1.0, -0.168, 0.231] [0.978, -0.189, -0.204]</t>
  </si>
  <si>
    <t>[0.0, 0.0, 0.0] [1.0, 0.015, 0.294] [1.0, -0.015, -0.294]</t>
  </si>
  <si>
    <t>[1.0, 0.252, 0.115] [1.0, 0.144, -0.084] [0.535, 0.146, -0.035]</t>
  </si>
  <si>
    <t>[1.0, -0.241, 0.141] [1.0, -0.153, -0.068] [0.532, -0.15, -0.022]</t>
  </si>
  <si>
    <t>[0.572, 0.008, 0.168] [1.0, -0.007, -0.139] [0.0, 0.0, 0.0]</t>
  </si>
  <si>
    <t>[1.0, 0.241, -0.141] [0.532, 0.15, 0.022] [1.0, 0.153, 0.068]</t>
  </si>
  <si>
    <t>[1.0, -0.252, -0.115] [0.535, -0.146, 0.035] [1.0, -0.144, 0.084]</t>
  </si>
  <si>
    <t>[0.572, -0.008, -0.168] [0.0, -0.0, -0.0] [1.0, 0.007, 0.139]</t>
  </si>
  <si>
    <t>[1.0, 0.3, 0.0] [0.742, 0.178, -0.03] [0.773, 0.18, 0.0]</t>
  </si>
  <si>
    <t>[1.0, -0.3, -0.0] [0.773, -0.18, 0.0] [0.742, -0.178, 0.03]</t>
  </si>
  <si>
    <t>[1.0, 0.0, 0.0] [0.729, 0.219, -0.0] [0.729, -0.219, 0.0]</t>
  </si>
  <si>
    <t>[1.0, -0.0, -0.0] [0.753, -0.226, -0.0] [0.753, 0.226, 0.0]</t>
  </si>
  <si>
    <t>[1.0, -0.3, -0.0] [0.758, 0.15, -0.003] [0.727, 0.15, 0.0]</t>
  </si>
  <si>
    <t>[1.0, 0.3, 0.0] [0.727, -0.15, 0.0] [0.758, -0.15, 0.003]</t>
  </si>
  <si>
    <t>[1.0, 0.015, 0.294] [0.741, 0.011, 0.218] [0.741, 0.011, 0.218]</t>
  </si>
  <si>
    <t>[1.0, -0.015, -0.294] [0.741, -0.011, -0.218] [0.741, -0.011, -0.218]</t>
  </si>
  <si>
    <t>[1.0, 0.237, 0.151] [0.377, -0.081, -0.077] [0.297, -0.081, -0.019]</t>
  </si>
  <si>
    <t>[1.0, -0.227, 0.175] [0.293, -0.082, 0.014] [0.38, -0.082, 0.077]</t>
  </si>
  <si>
    <t>[1.0, 0.009, 0.187] [0.312, -0.094, 0.0] [0.312, -0.094, 0.0]</t>
  </si>
  <si>
    <t>[1.0, 0.227, -0.175] [0.38, 0.082, -0.077] [0.293, 0.082, -0.014]</t>
  </si>
  <si>
    <t>[1.0, -0.237, -0.151] [0.297, 0.081, 0.019] [0.377, 0.081, 0.077]</t>
  </si>
  <si>
    <t>[1.0, -0.009, -0.187] [0.312, 0.094, 0.0] [0.312, 0.094, 0.0]</t>
  </si>
  <si>
    <t>[1.0, 0.294, -0.015] [0.311, -0.0, -0.093] [0.232, -0.0, -0.07]</t>
  </si>
  <si>
    <t>[1.0, -0.294, 0.015] [0.232, 0.0, 0.07] [0.311, 0.0, 0.093]</t>
  </si>
  <si>
    <t>[1.0, 0.0, 0.0] [0.0, 0.0, 0.0] [0.0, 0.0, 0.0]</t>
  </si>
  <si>
    <t>[1.0, 0.154, 0.236] [0.683, -0.122, -0.154] [0.805, -0.122, -0.191]</t>
  </si>
  <si>
    <t>[1.0, -0.126, 0.248] [0.803, -0.121, 0.191] [0.679, -0.121, 0.154]</t>
  </si>
  <si>
    <t>[1.0, 0.0, 0.3] [0.791, -0.15, -0.015] [0.809, -0.15, 0.0]</t>
  </si>
  <si>
    <t>[1.0, 0.126, -0.248] [0.679, 0.121, -0.154] [0.803, 0.121, -0.191]</t>
  </si>
  <si>
    <t>[1.0, -0.154, -0.236] [0.805, 0.122, 0.191] [0.683, 0.122, 0.154]</t>
  </si>
  <si>
    <t>[1.0, -0.0, -0.3] [0.809, 0.15, 0.015] [0.791, 0.15, 0.0]</t>
  </si>
  <si>
    <t>[0.997, 0.293, -0.015] [0.844, 0.0, -0.253] [1.0, 0.0, -0.3]</t>
  </si>
  <si>
    <t>[0.997, -0.293, 0.015] [1.0, 0.0, 0.3] [0.844, 0.0, 0.253]</t>
  </si>
  <si>
    <t>[0.0, 0.0, 0.0] [1.0, 0.0, 0.0] [1.0, 0.0, 0.0]</t>
  </si>
  <si>
    <t>[1.0, 0.217, 0.199] [0.498, -0.105, -0.106] [0.502, -0.105, -0.107]</t>
  </si>
  <si>
    <t>[1.0, -0.195, 0.219] [0.502, -0.105, 0.107] [0.498, -0.105, 0.106]</t>
  </si>
  <si>
    <t>[1.0, 0.008, 0.297] [0.496, -0.148, -0.0] [0.504, -0.148, -0.007]</t>
  </si>
  <si>
    <t>[1.0, 0.195, -0.219] [0.498, 0.105, -0.106] [0.502, 0.105, -0.107]</t>
  </si>
  <si>
    <t>[1.0, -0.217, -0.199] [0.502, 0.105, 0.107] [0.498, 0.105, 0.106]</t>
  </si>
  <si>
    <t>[1.0, -0.008, -0.297] [0.504, 0.148, 0.007] [0.496, 0.148, 0.0]</t>
  </si>
  <si>
    <t>[1.0, 0.294, -0.015] [0.498, -0.0, -0.149] [0.502, 0.0, -0.151]</t>
  </si>
  <si>
    <t>[1.0, -0.294, 0.015] [0.502, -0.0, 0.151] [0.498, -0.0, 0.149]</t>
  </si>
  <si>
    <t>[1.0, -0.0, 0.0] [0.5, -0.15, -0.0] [0.5, 0.15, 0.0]</t>
  </si>
  <si>
    <t>[1.0, -0.0, -0.0] [0.5, 0.15, -0.0] [0.5, -0.15, -0.0]</t>
  </si>
  <si>
    <t>[1.0, -0.294, 0.015] [1.0, 0.0, -0.294] [0.0, 0.0, 0.0]</t>
  </si>
  <si>
    <t>[1.0, 0.294, -0.015] [0.0, -0.0, 0.0] [1.0, 0.0, 0.294]</t>
  </si>
  <si>
    <t>[1.0, 0.008, 0.297] [0.496, 0.148, -0.0] [0.504, 0.148, -0.007]</t>
  </si>
  <si>
    <t>[1.0, -0.008, -0.297] [0.504, -0.148, 0.007] [0.496, -0.148, 0.0]</t>
  </si>
  <si>
    <t>[1.0, 0.102, 0.088] [0.74, 0.0, -0.222] [0.0, -0.0, 0.0] [0.0, -0.0, 0.0] [0.575, 0.155, -0.041]</t>
  </si>
  <si>
    <t>[1.0, 0.006, 0.25] [0.538, 0.0, -0.162] [0.0, -0.0, 0.0] [0.0, -0.0, 0.0] [0.654, 0.065, -0.169]</t>
  </si>
  <si>
    <t>[1.0, 0.079, 0.167] [0.675, -0.0, -0.202] [0.0, 0.0, -0.0] [0.0, -0.0, 0.0] [0.595, 0.136, -0.102]</t>
  </si>
  <si>
    <t>[1.0, -0.184, 0.085] [0.616, 0.159, 0.061] [0.0, 0.0, 0.0] [0.0, -0.0, -0.0] [0.743, 0.0, 0.223]</t>
  </si>
  <si>
    <t>[1.0, -0.093, 0.235] [0.679, 0.062, 0.178] [0.0, -0.0, 0.0] [0.0, -0.0, 0.0] [0.54, 0.0, 0.162]</t>
  </si>
  <si>
    <t>[1.0, -0.166, 0.159] [0.629, 0.14, 0.118] [0.0, -0.0, 0.0] [0.0, -0.0, -0.0] [0.681, 0.0, 0.204]</t>
  </si>
  <si>
    <t>[1.0, -0.058, 0.12] [0.529, 0.021, -0.15] [0.0, -0.0, 0.0] [0.0, -0.0, -0.0] [0.542, -0.0, 0.163]</t>
  </si>
  <si>
    <t>[1.0, 0.0, 0.3] [0.29, 0.0, 0.087] [0.336, 0.0, 0.101] [0.08, -0.002, -0.023] [0.243, 0.052, -0.052]</t>
  </si>
  <si>
    <t>[1.0, -0.045, 0.281] [0.198, 0.013, -0.054] [0.0, -0.0, 0.0] [0.508, 0.0, -0.152] [0.018, -0.0, 0.005]</t>
  </si>
  <si>
    <t>[1.0, -0.009, -0.283] [0.731, 0.0, -0.219] [-0.0, -0.0, 0.0] [0.057, -0.012, 0.012] [1.0, 0.038, -0.284]</t>
  </si>
  <si>
    <t>[1.0, -0.172, -0.02] [0.483, 0.122, -0.055] [0.0, -0.0, -0.0] [0.226, 0.0, 0.068] [1.0, -0.0, -0.3]</t>
  </si>
  <si>
    <t>[1.0, -0.119, -0.136] [0.542, 0.066, -0.135] [0.0, -0.0, -0.0] [0.183, 0.0, 0.055] [1.0, -0.0, -0.3]</t>
  </si>
  <si>
    <t>[1.0, -0.072, -0.254] [1.0, 0.037, 0.285] [0.05, -0.011, -0.011] [0.0, -0.0, 0.0] [0.715, 0.0, 0.215]</t>
  </si>
  <si>
    <t>[1.0, 0.074, -0.015] [1.0, 0.0, 0.3] [0.195, -0.0, -0.058] [0.0, -0.0, 0.0] [0.489, 0.119, 0.068]</t>
  </si>
  <si>
    <t>[1.0, 0.025, -0.122] [1.0, 0.0, 0.3] [0.154, -0.0, -0.046] [0.0, -0.0, 0.0] [0.546, 0.061, 0.139]</t>
  </si>
  <si>
    <t>[1.0, 0.0, -0.3] [0.392, -0.0, -0.118] [0.61, 0.0, -0.183] [0.221, -0.0, 0.066] [0.39, 0.06, 0.092]</t>
  </si>
  <si>
    <t>[1.0, -0.028, -0.086] [0.985, 0.0, 0.295] [0.0, -0.0, -0.0] [0.0, 0.0, 0.0] [0.932, 0.024, -0.27]</t>
  </si>
  <si>
    <t>[1.0, 0.0, -0.3] [0.114, -0.0, -0.034] [0.846, 0.0, -0.254] [0.65, -0.054, 0.172] [0.032, 0.007, 0.007]</t>
  </si>
  <si>
    <t>[1.0, 0.102, -0.053] [0.804, 0.0, -0.241] [0.0, -0.0, 0.0] [0.0, -0.0, 0.0] [0.728, 0.16, -0.14]</t>
  </si>
  <si>
    <t>[1.0, -0.122, 0.128] [0.48, 0.062, -0.118] [0.0, -0.0, -0.0] [0.0, -0.0, 0.0] [0.971, -0.0, -0.291]</t>
  </si>
  <si>
    <t>[1.0, -0.002, 0.037] [0.621, 0.0, -0.186] [0.0, -0.0, -0.0] [0.0, -0.0, -0.0] [0.818, 0.058, -0.222]</t>
  </si>
  <si>
    <t>[1.0, -0.183, -0.047] [0.758, 0.163, 0.157] [0.0, -0.0, 0.0] [0.0, -0.0, -0.0] [0.803, 0.0, 0.241]</t>
  </si>
  <si>
    <t>[1.0, 0.028, 0.119] [0.96, 0.0, 0.288] [0.0, 0.0, -0.0] [0.0, -0.0, -0.0] [0.482, 0.061, 0.119]</t>
  </si>
  <si>
    <t>[1.0, -0.081, 0.037] [0.832, 0.054, 0.227] [0.0, 0.0, 0.0] [0.0, -0.0, 0.0] [0.614, 0.0, 0.184]</t>
  </si>
  <si>
    <t>[1.0, -0.059, -0.263] [0.704, 0.028, -0.2] [0.0, 0.0, 0.0] [0.0, 0.0, 0.0] [0.721, 0.0, 0.216]</t>
  </si>
  <si>
    <t>[1.0, -0.035, 0.283] [0.719, 0.0, 0.216] [0.0, -0.0, -0.0] [0.0, -0.0, 0.0] [0.68, 0.017, -0.197]</t>
  </si>
  <si>
    <t>[1.0, -0.008, 0.037] [0.756, 0.0, 0.227] [0.0, -0.0, -0.0] [0.0, -0.0, 0.0] [0.66, 0.026, 0.187]</t>
  </si>
  <si>
    <t>[1.0, -0.088, 0.037] [0.672, 0.036, -0.186] [0.0, -0.0, -0.0] [0.0, -0.0, -0.0] [0.751, 0.0, -0.225]</t>
  </si>
  <si>
    <t>[1.0, 0.0, 0.3] [0.108, 0.0, 0.032] [0.581, 0.0, 0.174] [0.377, -0.04, -0.096] [0.03, 0.006, -0.006]</t>
  </si>
  <si>
    <t>[1.0, -0.059, -0.276] [0.062, 0.0, 0.019] [0.745, 0.0, -0.224] [0.0, -0.0, 0.0] [0.327, 0.024, -0.088]</t>
  </si>
  <si>
    <t>[1.0, 0.285, 0.037] [0.732, 0.207, 0.029] [0.0, -0.0, -0.0] [0.0, 0.0, 0.0] [0.65, -0.187, -0.019]</t>
  </si>
  <si>
    <t>[1.0, -0.285, 0.037] [0.743, -0.211, 0.03] [0.0, 0.0, -0.0] [0.0, -0.0, 0.0] [0.65, 0.194, -0.001]</t>
  </si>
  <si>
    <t>[1.0, -0.212, -0.212] [0.304, -0.025, -0.081] [0.0, -0.0, -0.0] [0.311, -0.043, 0.075] [-0.0, 0.0, 0.0]</t>
  </si>
  <si>
    <t>[1.0, 0.159, -0.09] [0.186, -0.0, 0.056] [0.457, 0.097, 0.097] [-0.0, -0.0, 0.0] [0.075, 0.023, -0.0]</t>
  </si>
  <si>
    <t>[1.0, -0.062, -0.199] [0.0, -0.0, 0.0] [0.503, 0.075, 0.12] [0.0, 0.0, 0.0] [0.097, 0.029, 0.0]</t>
  </si>
  <si>
    <t>[1.0, -0.249, 0.124] [0.432, 0.109, 0.029] [0.0, 0.0, -0.0] [0.0, -0.0, -0.0] [0.293, -0.088, -0.0]</t>
  </si>
  <si>
    <t>[1.0, 0.161, 0.179] [0.574, 0.042, 0.155] [0.0, 0.0, -0.0] [0.0, 0.0, -0.0] [0.184, -0.055, -0.0]</t>
  </si>
  <si>
    <t>[1.0, -0.05, 0.157] [0.476, 0.065, 0.116] [0.0, 0.0, -0.0] [0.0, -0.0, -0.0] [0.248, -0.074, -0.0]</t>
  </si>
  <si>
    <t>[1.0, -0.288, -0.029] [0.27, 0.046, -0.062] [0.0, -0.0, -0.0] [0.268, -0.06, -0.05] [0.0, -0.0, 0.0]</t>
  </si>
  <si>
    <t>[1.0, 0.27, 0.071] [0.293, 0.0, 0.088] [0.284, 0.085, -0.0] [0.0, -0.0, 0.0] [0.02, 0.001, -0.005]</t>
  </si>
  <si>
    <t>[1.0, -0.014, 0.012] [0.177, 0.008, 0.05] [0.0, 0.0, -0.0] [0.0, 0.0, -0.0] [0.043, -0.013, -0.0]</t>
  </si>
  <si>
    <t>[1.0, -0.063, -0.274] [1.0, 0.086, -0.264] [0.184, -0.039, 0.039] [0.486, -0.067, 0.118] [0.0, -0.0, -0.0]</t>
  </si>
  <si>
    <t>[1.0, 0.212, -0.212] [0.313, -0.066, 0.066] [0.874, 0.208, 0.131] [0.0, 0.0, -0.0] [0.362, 0.076, -0.077]</t>
  </si>
  <si>
    <t>[1.0, -0.0, -0.3] [0.779, -0.173, 0.093] [0.0, 0.0, 0.0] [0.909, 0.0, 0.175] [0.0, -0.0, -0.0]</t>
  </si>
  <si>
    <t>[1.0, -0.151, 0.237] [0.92, 0.223, -0.129] [0.223, 0.0, -0.067] [0.0, -0.0, -0.0] [0.341, -0.102, -0.0]</t>
  </si>
  <si>
    <t>[1.0, 0.103, 0.257] [0.193, 0.0, 0.058] [1.0, 0.22, -0.193] [0.0, 0.0, -0.0] [0.225, -0.039, -0.051]</t>
  </si>
  <si>
    <t>[1.0, -0.0, 0.3] [0.359, -0.011, 0.063] [1.0, -0.018, -0.293] [0.0, -0.0, -0.0] [0.165, -0.05, 0.0]</t>
  </si>
  <si>
    <t>[1.0, -0.299, 0.003] [1.0, 0.185, -0.223] [0.556, -0.167, -0.0] [0.507, -0.114, -0.092] [0.0, -0.0, -0.0]</t>
  </si>
  <si>
    <t>[1.0, 0.266, 0.082] [0.362, -0.013, 0.103] [1.0, 0.3, -0.0] [0.0, 0.0, -0.0] [0.418, 0.003, -0.124]</t>
  </si>
  <si>
    <t>[0.292, -0.062, 0.062] [1.0, -0.212, 0.212] [1.0, 0.242, -0.129] [1.0, -0.274, -0.063] [0.242, 0.051, 0.051]</t>
  </si>
  <si>
    <t>[1.0, -0.151, -0.237] [0.623, 0.02, -0.179] [0.0, -0.0, 0.0] [0.404, -0.044, 0.103] [0.0, 0.0, 0.0]</t>
  </si>
  <si>
    <t>[1.0, 0.22, -0.133] [0.205, 0.0, 0.061] [0.673, 0.143, 0.143] [0.0, 0.0, 0.0] [0.114, 0.034, 0.0]</t>
  </si>
  <si>
    <t>[1.0, -0.008, -0.297] [0.221, -0.047, 0.047] [0.485, 0.0, 0.146] [0.202, -0.0, 0.061] [0.081, 0.024, 0.0]</t>
  </si>
  <si>
    <t>[1.0, -0.228, 0.174] [0.676, 0.17, -0.023] [0.0, 0.0, -0.0] [0.0, 0.0, -0.0] [0.349, -0.105, -0.0]</t>
  </si>
  <si>
    <t>[1.0, 0.179, 0.226] [0.446, 0.025, 0.123] [0.385, 0.082, -0.082] [0.0, 0.0, -0.0] [0.162, -0.049, -0.0]</t>
  </si>
  <si>
    <t>[1.0, -0.069, 0.236] [0.639, 0.096, 0.152] [0.0, 0.0, -0.0] [0.0, -0.0, -0.0] [0.36, -0.108, -0.0]</t>
  </si>
  <si>
    <t>[1.0, -0.293, -0.016] [0.611, 0.098, -0.143] [0.0, -0.0, -0.0] [0.417, -0.101, -0.06] [-0.0, 0.0, 0.0]</t>
  </si>
  <si>
    <t>[1.0, 0.269, 0.074] [0.276, 0.0, 0.083] [0.585, 0.175, -0.0] [0.0, 0.0, 0.0] [0.136, 0.002, -0.04]</t>
  </si>
  <si>
    <t>[1.0, -0.025, 0.027] [0.637, 0.101, 0.149] [0.0, -0.0, -0.0] [0.0, 0.0, 0.0] [0.356, 0.107, 0.0]</t>
  </si>
  <si>
    <t>[1.0, -0.109, 0.012] [0.567, -0.136, 0.083] [0.0, 0.0, 0.0] [0.0, 0.0, -0.0] [0.424, -0.127, 0.0]</t>
  </si>
  <si>
    <t>[1.0, 0.192, 0.058] [0.086, 0.026, -0.0] [0.0, -0.0, -0.0] [0.16, -0.034, -0.034] [0.735, 0.0, 0.221]</t>
  </si>
  <si>
    <t>[1.0, -0.123, 0.019] [0.956, -0.089, 0.25] [0.0, 0.0, -0.0] [0.0, 0.0, -0.0] [0.015, -0.005, 0.0]</t>
  </si>
  <si>
    <t>[1.0, 0.07, -0.184] [0.629, 0.133, 0.133] [0.0, 0.0, -0.0] [0.179, -0.0, -0.054] [0.172, -0.051, 0.0]</t>
  </si>
  <si>
    <t>[1.0, 0.0, 0.3] [0.126, 0.011, 0.0] [0.901, -0.057, 0.194] [0.0, 0.0, -0.0] [0.0, 0.0, 0.0]</t>
  </si>
  <si>
    <t>[1.0, 0.185, -0.127] [0.824, 0.247, 0.0] [-0.0, 0.0, -0.0] [0.525, -0.111, 0.111] [0.247, -0.052, 0.052]</t>
  </si>
  <si>
    <t>[1.0, 0.166, -0.078] [0.734, 0.22, 0.0] [0.0, 0.0, 0.0] [0.456, -0.097, 0.097] [0.389, -0.083, 0.083]</t>
  </si>
  <si>
    <t>[1.0, 0.176, -0.104] [0.782, 0.235, -0.0] [-0.0, -0.0, -0.0] [0.493, -0.105, 0.105] [0.313, -0.066, 0.066]</t>
  </si>
  <si>
    <t>[1.0, 0.119, -0.007] [0.329, -0.0, -0.099] [0.309, 0.066, 0.066] [0.808, 0.242, 0.0] [0.0, 0.0, -0.0]</t>
  </si>
  <si>
    <t>[1.0, 0.145, -0.053] [0.291, -0.0, -0.087] [0.436, 0.093, 0.093] [0.739, 0.222, 0.0] [-0.0, 0.0, 0.0]</t>
  </si>
  <si>
    <t>[1.0, 0.13, -0.028] [0.311, 0.0, -0.093] [0.367, 0.078, 0.078] [0.776, 0.233, 0.0] [0.0, 0.0, 0.0]</t>
  </si>
  <si>
    <t>[1.0, 0.252, 0.117] [0.447, -0.095, -0.095] [0.0, 0.0, 0.0] [0.804, -0.038, -0.068] [0.0, 0.0, 0.0]</t>
  </si>
  <si>
    <t>[1.0, 0.3, 0.0] [0.628, -0.133, -0.133] [0.087, -0.018, 0.018] [0.755, -0.199, 0.049] [0.0, 0.0, -0.0]</t>
  </si>
  <si>
    <t>[1.0, 0.284, 0.037] [0.6, -0.127, -0.127] [-0.0, -0.0, -0.0] [0.768, -0.128, 0.008] [0.0, 0.0, -0.0]</t>
  </si>
  <si>
    <t>[1.0, -0.125, -0.248] [0.837, 0.251, -0.0] [-0.0, 0.0, 0.0] [0.63, 0.097, 0.149] [0.184, -0.055, -0.0]</t>
  </si>
  <si>
    <t>[1.0, -0.152, -0.237] [0.802, 0.24, 0.0] [0.0, -0.0, -0.0] [0.614, 0.102, 0.142] [0.222, -0.067, -0.0]</t>
  </si>
  <si>
    <t>[1.0, -0.138, -0.243] [0.82, 0.246, -0.0] [0.0, 0.0, 0.0] [0.622, 0.1, 0.145] [0.203, -0.061, -0.0]</t>
  </si>
  <si>
    <t>[1.0, -0.257, -0.044] [0.447, 0.038, -0.119] [0.034, 0.01, -0.0] [1.0, 0.3, 0.0] [0.0, 0.0, -0.0]</t>
  </si>
  <si>
    <t>[1.0, -0.269, -0.075] [0.437, 0.043, -0.113] [0.078, 0.023, -0.0] [0.972, 0.292, 0.0] [0.0, 0.0, 0.0]</t>
  </si>
  <si>
    <t>[1.0, -0.271, -0.052] [0.444, 0.031, -0.121] [0.039, 0.012, -0.0] [1.0, 0.3, 0.0] [0.0, 0.0, -0.0]</t>
  </si>
  <si>
    <t>[1.0, -0.212, -0.212] [0.642, 0.193, 0.0] [0.061, 0.013, -0.013] [0.746, 0.204, 0.049] [0.07, -0.015, -0.015]</t>
  </si>
  <si>
    <t>[1.0, -0.212, -0.212] [0.587, 0.176, -0.0] [0.106, 0.023, -0.023] [0.689, 0.189, 0.042] [0.119, -0.025, -0.025]</t>
  </si>
  <si>
    <t>[1.0, -0.212, -0.212] [0.613, 0.184, 0.0] [0.085, 0.018, -0.018] [0.716, 0.196, 0.045] [0.096, -0.02, -0.02]</t>
  </si>
  <si>
    <t>[1.0, -0.023, -0.29] [0.967, 0.29, 0.0] [0.0, -0.0, -0.0] [0.626, -0.071, 0.158] [0.094, -0.028, -0.0]</t>
  </si>
  <si>
    <t>[1.0, -0.06, -0.275] [0.921, 0.276, -0.0] [-0.0, -0.0, -0.0] [0.598, -0.079, 0.147] [0.148, -0.044, 0.0]</t>
  </si>
  <si>
    <t>[1.0, -0.041, -0.283] [0.945, 0.284, -0.0] [0.0, 0.0, -0.0] [0.613, -0.075, 0.153] [0.119, -0.036, -0.0]</t>
  </si>
  <si>
    <t>[1.0, -0.146, -0.015] [0.411, 0.0, -0.123] [0.09, 0.019, 0.019] [0.964, 0.289, 0.0] [0.0, 0.0, -0.0]</t>
  </si>
  <si>
    <t>[1.0, -0.163, -0.046] [0.397, -0.0, -0.119] [0.145, 0.031, 0.031] [0.939, 0.282, 0.0] [0.0, 0.0, -0.0]</t>
  </si>
  <si>
    <t>[1.0, -0.154, -0.03] [0.404, 0.0, -0.121] [0.116, 0.025, 0.025] [0.952, 0.286, 0.0] [0.0, 0.0, -0.0]</t>
  </si>
  <si>
    <t>[1.0, 0.076, -0.094] [0.694, 0.208, -0.0] [0.0, 0.0, 0.0] [0.786, 0.211, 0.059] [0.0, -0.0, 0.0]</t>
  </si>
  <si>
    <t>[1.0, -0.212, -0.212] [0.0, 0.0, -0.0] [0.623, 0.093, -0.142] [0.149, 0.045, 0.0] [0.588, -0.125, -0.125]</t>
  </si>
  <si>
    <t>[1.0, -0.035, -0.286] [0.919, 0.276, -0.0] [0.0, 0.0, -0.0] [0.628, -0.061, 0.163] [0.136, -0.041, 0.0]</t>
  </si>
  <si>
    <t>[1.0, -0.159, -0.021] [0.43, 0.0, -0.129] [0.108, 0.023, 0.023] [0.939, 0.282, 0.0] [0.0, 0.0, 0.0]</t>
  </si>
  <si>
    <t>[1.0, -0.212, -0.212] [0.594, 0.178, -0.0] [0.074, 0.016, -0.016] [0.696, 0.191, 0.043] [0.086, -0.018, -0.018]</t>
  </si>
  <si>
    <t>[1.0, 0.269, 0.074] [0.632, -0.134, -0.134] [-0.0, -0.0, -0.0] [0.886, -0.115, -0.017] [0.0, 0.0, 0.0]</t>
  </si>
  <si>
    <t>[1.0, -0.217, 0.2] [0.394, 0.084, 0.084] [0.207, 0.062, 0.0] [0.843, 0.121, 0.203] [0.0, -0.0, -0.0]</t>
  </si>
  <si>
    <t>[1.0, -0.051, -0.279] [0.565, 0.129, -0.098] [-0.0, 0.0, 0.0] [0.734, 0.156, -0.156] [0.087, -0.026, 0.0]</t>
  </si>
  <si>
    <t>[1.0, -0.253, -0.113] [0.0, 0.0, 0.0] [0.361, -0.091, -0.043] [0.0, 0.0, -0.0] [0.0, 0.0, -0.0] [0.0, -0.0, 0.0] [0.0, -0.0, 0.0] [0.039, -0.008, 0.008] [0.25, -0.053, 0.053]</t>
  </si>
  <si>
    <t>[1.0, 0.232, -0.044] [0.339, 0.0, -0.102] [0.0, -0.0, 0.0] [0.0, -0.0, 0.0] [0.0, -0.0, -0.0] [0.0, -0.0, 0.0] [0.396, -0.0, 0.119] [0.0, 0.0, 0.0] [0.0, 0.0, 0.0]</t>
  </si>
  <si>
    <t>[1.0, -0.019, -0.092] [0.101, 0.0, -0.03] [0.0, -0.0, 0.0] [0.0, -0.0, -0.0] [0.0, -0.0, -0.0] [0.0, -0.0, 0.0] [0.455, -0.0, 0.137] [0.0, -0.0, 0.0] [0.083, 0.0, 0.025]</t>
  </si>
  <si>
    <t>[1.0, -0.251, 0.118] [0.166, 0.0, 0.05] [-0.0, -0.0, -0.0] [0.0, -0.0, 0.0] [0.0, -0.0, 0.0] [0.4, -0.085, -0.085] [0.0, -0.0, 0.0] [0.096, -0.026, -0.007] [0.0, -0.0, -0.0]</t>
  </si>
  <si>
    <t>[1.0, 0.168, 0.226] [0.0, 0.0, 0.0] [0.274, 0.0, 0.082] [0.0, -0.0, -0.0] [0.0, -0.0, 0.0] [0.447, 0.095, -0.095] [0.0, 0.0, 0.0] [0.02, 0.004, -0.004] [0.0, -0.0, 0.0]</t>
  </si>
  <si>
    <t>[1.0, -0.135, 0.19] [0.0, -0.0, 0.0] [0.015, 0.0, 0.004] [0.0, -0.0, 0.0] [0.0, 0.0, -0.0] [0.435, 0.092, -0.092] [0.0, 0.0, 0.0] [0.152, 0.032, -0.032] [0.0, 0.0, -0.0]</t>
  </si>
  <si>
    <t>[1.0, -0.3, 0.0] [0.155, 0.026, 0.036] [0.156, 0.0, -0.047] [0.0, -0.0, -0.0] [0.0, 0.0, -0.0] [0.0, -0.0, -0.0] [0.0, -0.0, 0.0] [0.103, -0.031, -0.0] [0.129, -0.039, -0.0]</t>
  </si>
  <si>
    <t>[1.0, 0.264, 0.086] [0.209, 0.0, -0.063] [0.173, 0.0, 0.052] [-0.0, -0.0, -0.0] [0.0, 0.0, -0.0] [0.149, 0.045, 0.0] [0.078, 0.017, 0.017] [0.0, 0.0, 0.0] [0.0, -0.0, 0.0]</t>
  </si>
  <si>
    <t>[1.0, -0.029, 0.046] [0.065, -0.006, -0.017] [0.061, -0.0, 0.018] [0.0, -0.0, 0.0] [0.0, -0.0, -0.0] [0.0, -0.0, 0.0] [0.0, 0.0, 0.0] [0.0, 0.0, 0.0] [0.0, -0.0, 0.0]</t>
  </si>
  <si>
    <t>[1.0, -0.244, -0.135] [0.0, 0.0, 0.0] [1.0, -0.138, -0.243] [0.0, -0.0, -0.0] [0.0, 0.0, 0.0] [0.0, 0.0, 0.0] [0.63, -0.189, 0.0] [0.0, 0.0, 0.0] [0.364, -0.086, 0.057]</t>
  </si>
  <si>
    <t>[1.0, 0.29, -0.023] [0.155, -0.033, -0.033] [0.246, 0.0, 0.074] [0.0, -0.0, 0.0] [0.0, 0.0, -0.0] [0.0, -0.0, 0.0] [1.0, 0.224, 0.183] [-0.0, 0.0, 0.0] [0.402, 0.085, 0.085]</t>
  </si>
  <si>
    <t>[1.0, 0.0, -0.3] [0.0, 0.0, 0.0] [0.897, -0.05, 0.074] [0.0, -0.0, 0.0] [0.0, 0.0, 0.0] [0.0, -0.0, 0.0] [1.0, 0.0, 0.3] [0.0, 0.0, -0.0] [0.786, 0.0, 0.146]</t>
  </si>
  <si>
    <t>[1.0, -0.239, 0.146] [1.0, 0.026, 0.289] [0.0, -0.0, -0.0] [0.0, 0.0, -0.0] [0.0, 0.0, -0.0] [0.757, -0.227, 0.0] [0.0, -0.0, -0.0] [0.265, -0.061, -0.044] [0.0, 0.0, -0.0]</t>
  </si>
  <si>
    <t>[1.0, 0.212, 0.212] [0.274, 0.0, -0.082] [0.096, -0.015, 0.022] [0.0, -0.0, 0.0] [0.0, 0.0, 0.0] [1.0, 0.3, 0.0] [0.0, 0.0, 0.0] [0.488, 0.133, -0.032] [-0.0, 0.0, -0.0]</t>
  </si>
  <si>
    <t>[1.0, 0.0, 0.3] [0.637, -0.02, -0.006] [0.0, -0.0, -0.0] [0.663, 0.0, 0.199] [0.0, 0.0, -0.0] [1.0, 0.0, 0.0] [0.0, 0.0, -0.0] [0.084, 0.0, -0.025] [0.0, 0.0, 0.0]</t>
  </si>
  <si>
    <t>[1.0, -0.3, 0.0] [0.818, 0.133, 0.19] [0.778, -0.0, -0.234] [0.0, -0.0, -0.0] [0.0, 0.0, 0.0] [-0.0, 0.0, 0.0] [0.0, 0.0, -0.0] [0.255, -0.077, -0.0] [0.32, -0.096, 0.0]</t>
  </si>
  <si>
    <t>[1.0, 0.275, 0.06] [0.0, 0.0, 0.0] [0.0, -0.0, 0.0] [0.446, -0.134, -0.0] [0.0, -0.0, -0.0] [0.669, 0.201, 0.0] [0.753, 0.16, 0.16] [0.0, 0.0, 0.0] [0.052, 0.011, 0.011]</t>
  </si>
  <si>
    <t>[0.0, 0.0, -0.0] [1.0, 0.212, -0.212] [1.0, 0.215, 0.206] [1.0, 0.0, -0.3] [1.0, 0.0, 0.3] [1.0, 0.0, 0.3] [1.0, 0.0, -0.3] [0.466, -0.14, 0.0] [0.489, 0.042, 0.1]</t>
  </si>
  <si>
    <t>[1.0, -0.249, -0.124] [0.0, 0.0, 0.0] [0.723, -0.127, -0.164] [0.0, -0.0, -0.0] [0.0, 0.0, 0.0] [0.0, -0.0, 0.0] [0.0, -0.0, 0.0] [-0.0, 0.0, -0.0] [0.364, -0.087, 0.053]</t>
  </si>
  <si>
    <t>[1.0, 0.278, -0.052] [0.312, 0.0, -0.094] [0.172, -0.037, 0.037] [0.0, -0.0, 0.0] [0.0, -0.0, -0.0] [0.0, -0.0, 0.0] [0.406, 0.086, 0.086] [-0.0, 0.0, 0.0] [0.16, -0.0, 0.048]</t>
  </si>
  <si>
    <t>[1.0, -0.018, -0.199] [0.097, 0.0, -0.029] [-0.0, -0.0, 0.0] [0.0, -0.0, 0.0] [0.0, -0.0, -0.0] [0.0, 0.0, 0.0] [0.823, -0.0, 0.247] [0.0, 0.0, 0.0] [0.174, 0.0, 0.052]</t>
  </si>
  <si>
    <t>[1.0, -0.243, 0.138] [0.811, 0.006, 0.241] [0.0, 0.0, -0.0] [0.0, -0.0, -0.0] [0.0, -0.0, 0.0] [0.0, -0.0, -0.0] [0.0, -0.0, -0.0] [0.306, -0.076, -0.039] [0.0, -0.0, 0.0]</t>
  </si>
  <si>
    <t>[1.0, 0.176, 0.227] [0.0, -0.0, -0.0] [0.196, 0.0, 0.059] [0.0, -0.0, 0.0] [0.0, -0.0, 0.0] [0.752, 0.218, -0.019] [0.0, 0.0, 0.0] [0.151, 0.032, -0.032] [0.0, -0.0, -0.0]</t>
  </si>
  <si>
    <t>[1.0, -0.052, 0.279] [0.726, -0.138, -0.014] [0.0, 0.0, -0.0] [0.0, 0.0, 0.0] [0.0, -0.0, -0.0] [0.0, 0.0, -0.0] [0.0, -0.0, -0.0] [0.413, 0.0, -0.124] [0.0, -0.0, -0.0]</t>
  </si>
  <si>
    <t>[1.0, -0.3, 0.0] [0.363, 0.06, 0.084] [0.351, -0.0, -0.105] [0.0, 0.0, 0.0] [0.0, 0.0, -0.0] [0.0, -0.0, -0.0] [0.0, 0.0, -0.0] [0.151, -0.045, -0.0] [0.188, -0.057, 0.0]</t>
  </si>
  <si>
    <t>[1.0, 0.256, 0.105] [0.0, 0.0, 0.0] [0.029, -0.0, 0.009] [0.0, -0.0, 0.0] [0.0, -0.0, 0.0] [0.524, 0.157, 0.0] [0.527, 0.117, 0.1] [0.0, 0.0, 0.0] [0.0, 0.0, -0.0]</t>
  </si>
  <si>
    <t>[1.0, -0.081, 0.017] [0.617, -0.158, -0.066] [0.0, 0.0, -0.0] [0.0, 0.0, -0.0] [0.0, 0.0, -0.0] [0.0, 0.0, 0.0] [0.0, 0.0, 0.0] [0.0, -0.0, -0.0] [0.482, 0.0, 0.145]</t>
  </si>
  <si>
    <t>[1.0, -0.053, 0.075] [0.0, 0.0, 0.0] [0.672, -0.159, 0.102] [0.0, 0.0, 0.0] [0.0, 0.0, -0.0] [0.0, -0.0, 0.0] [0.0, -0.0, 0.0] [0.464, -0.0, -0.139] [0.0, 0.0, 0.0]</t>
  </si>
  <si>
    <t>[1.0, 0.262, 0.093] [0.0, -0.0, -0.0] [0.0, 0.0, -0.0] [0.0, 0.0, 0.0] [0.0, -0.0, -0.0] [0.0, -0.0, -0.0] [0.0, -0.0, 0.0] [0.545, -0.117, 0.049] [0.491, -0.147, 0.0]</t>
  </si>
  <si>
    <t>[1.0, -0.212, 0.007] [0.524, -0.047, -0.138] [0.489, 0.0, 0.147] [0.0, -0.0, -0.0] [0.0, -0.0, -0.0] [0.0, 0.0, 0.0] [0.0, -0.0, 0.0] [0.0, -0.0, 0.0] [0.0, 0.0, -0.0]</t>
  </si>
  <si>
    <t>[1.0, -0.0, -0.3] [0.0, -0.0, 0.0] [0.118, 0.035, -0.0] [0.0, 0.0, 0.0] [-0.0, -0.0, 0.0] [0.563, 0.069, -0.141] [0.208, 0.044, -0.044] [0.0, -0.0, -0.0] [0.163, 0.0, -0.049]</t>
  </si>
  <si>
    <t>[1.0, 0.0, 0.3] [0.379, 0.093, -0.049] [0.298, -0.089, 0.0] [0.22, -0.0, -0.066] [0.0, 0.0, -0.0] [0.0, 0.0, 0.0] [0.0, 0.0, 0.0] [0.0, -0.0, -0.0] [0.142, 0.0, 0.043]</t>
  </si>
  <si>
    <t>[0.0, -0.0, -0.0] [0.0, 0.0, -0.0] [0.0, -0.0, 0.0] [0.0, -0.0, 0.0] [0.0, -0.0, 0.0] [0.0, -0.0, -0.0] [0.0, -0.0, 0.0]</t>
  </si>
  <si>
    <t>[0.0, 0.0, -0.0] [0.0, -0.0, 0.0] [0.0, -0.0, 0.0] [0.0, -0.0, 0.0] [0.0, 0.0, 0.0] [-0.0, 0.0, 0.0] [0.0, 0.0, -0.0]</t>
  </si>
  <si>
    <t>[0.0, 0.0, -0.0] [0.0, 0.0, -0.0] [0.0, -0.0, 0.0] [0.0, -0.0, 0.0] [0.0, 0.0, 0.0] [0.0, 0.0, 0.0] [0.0, -0.0, -0.0]</t>
  </si>
  <si>
    <t>[0.0, 0.0, -0.0] [0.0, 0.0, -0.0] [0.0, 0.0, -0.0] [0.0, -0.0, 0.0] [0.0, -0.0, -0.0] [0.0, -0.0, -0.0] [0.0, 0.0, -0.0]</t>
  </si>
  <si>
    <t>[0.0, 0.0, -0.0] [0.0, 0.0, 0.0] [0.0, 0.0, 0.0] [0.0, -0.0, 0.0] [-0.0, -0.0, 0.0] [-0.0, 0.0, 0.0] [0.0, -0.0, 0.0]</t>
  </si>
  <si>
    <t>[0.0, 0.0, -0.0] [0.0, 0.0, 0.0] [0.0, -0.0, 0.0] [0.0, -0.0, 0.0] [0.0, -0.0, -0.0] [0.0, 0.0, 0.0] [0.0, -0.0, -0.0]</t>
  </si>
  <si>
    <t>[0.0, -0.0, -0.0] [0.0, -0.0, 0.0] [0.0, -0.0, 0.0] [0.0, -0.0, -0.0] [0.0, -0.0, 0.0] [-0.0, -0.0, -0.0] [0.0, -0.0, 0.0]</t>
  </si>
  <si>
    <t>[0.0, 0.0, -0.0] [0.0, 0.0, 0.0] [0.0, -0.0, 0.0] [0.0, -0.0, 0.0] [0.0, -0.0, -0.0] [0.0, 0.0, 0.0] [0.0, 0.0, -0.0]</t>
  </si>
  <si>
    <t>[0.74, 0.092, -0.136] [0.0, -0.0, 0.0] [0.0, 0.0, 0.0] [0.016, -0.003, 0.003] [1.0, 0.0, 0.3] [1.0, 0.237, -0.153] [1.0, 0.212, 0.212]</t>
  </si>
  <si>
    <t>[1.0, -0.094, 0.261] [1.0, -0.212, -0.212] [-0.0, 0.0, -0.0] [1.0, 0.212, -0.212] [0.577, 0.0, -0.173] [1.0, -0.23, 0.17] [1.0, -0.074, 0.01]</t>
  </si>
  <si>
    <t>[1.0, -0.049, 0.28] [1.0, 0.0, -0.3] [0.229, 0.0, 0.069] [1.0, 0.149, -0.238] [1.0, -0.102, 0.217] [1.0, 0.212, -0.212] [1.0, 0.212, 0.212]</t>
  </si>
  <si>
    <t>[0.0, -0.0, -0.0] [0.0, 0.0, 0.0] [0.0, -0.0, 0.0] [0.0, -0.0, 0.0] [0.0, 0.0, 0.0] [0.0, -0.0, -0.0] [0.0, -0.0, 0.0]</t>
  </si>
  <si>
    <t>[0.0, 0.0, -0.0] [0.0, 0.0, -0.0] [0.0, -0.0, -0.0] [0.0, -0.0, 0.0] [0.0, 0.0, 0.0] [0.0, 0.0, 0.0] [0.0, -0.0, -0.0]</t>
  </si>
  <si>
    <t>[-0.0, -0.0, 0.0] [0.0, -0.0, 0.0] [-0.0, 0.0, 0.0] [0.0, -0.0, 0.0] [0.0, -0.0, -0.0] [0.0, 0.0, -0.0] [0.0, 0.0, -0.0]</t>
  </si>
  <si>
    <t>[0.0, 0.0, -0.0] [0.0, 0.0, 0.0] [0.0, -0.0, 0.0] [0.0, -0.0, 0.0] [0.0, -0.0, 0.0] [0.0, -0.0, 0.0] [0.0, -0.0, 0.0]</t>
  </si>
  <si>
    <t>[0.0, -0.0, -0.0] [0.0, -0.0, -0.0] [0.0, -0.0, 0.0] [0.0, 0.0, 0.0] [0.0, -0.0, 0.0] [0.0, -0.0, 0.0] [0.0, -0.0, 0.0]</t>
  </si>
  <si>
    <t>[1.0, -0.082, 0.266] [1.0, 0.005, -0.282] [1.0, -0.0, -0.3] [1.0, 0.069, -0.272] [0.0, 0.0, 0.0] [0.0, 0.0, 0.0] [0.005, -0.001, 0.001]</t>
  </si>
  <si>
    <t>[0.0, 0.0, 0.0] [0.0, -0.0, 0.0] [0.0, -0.0, 0.0] [0.0, -0.0, 0.0] [0.0, 0.0, -0.0] [0.0, 0.0, 0.0] [-0.0, 0.0, -0.0]</t>
  </si>
  <si>
    <t>[0.0, -0.0, -0.0] [0.0, 0.0, 0.0] [0.0, -0.0, 0.0] [0.0, -0.0, 0.0] [0.0, -0.0, -0.0] [0.0, 0.0, -0.0] [0.0, -0.0, 0.0]</t>
  </si>
  <si>
    <t>[1.0, 0.096, -0.076] [1.0, -0.3, 0.0] [0.0, -0.0, 0.0] [1.0, 0.284, 0.039] [0.0, -0.0, 0.0] [0.844, 0.191, -0.151] [1.0, 0.212, 0.212]</t>
  </si>
  <si>
    <t>[0.0, -0.0, -0.0] [0.0, 0.0, 0.0] [0.0, -0.0, 0.0] [0.0, -0.0, 0.0] [0.0, -0.0, 0.0] [0.0, 0.0, 0.0] [0.0, -0.0, -0.0]</t>
  </si>
  <si>
    <t>[0.0, 0.0, 0.0] [0.0, -0.0, 0.0] [0.0, -0.0, 0.0] [0.0, -0.0, 0.0] [0.0, 0.0, 0.0] [0.0, -0.0, 0.0] [0.0, 0.0, 0.0]</t>
  </si>
  <si>
    <t>[0.0, -0.0, -0.0] [0.0, 0.0, 0.0] [0.0, 0.0, -0.0] [-0.0, 0.0, -0.0] [0.0, 0.0, 0.0] [0.0, -0.0, 0.0] [0.0, 0.0, 0.0]</t>
  </si>
  <si>
    <t>[1.0, -0.26, -0.096] [0.0, -0.0, -0.0] [0.0, -0.0, 0.0] [0.0, -0.0, 0.0] [0.0, -0.0, -0.0] [0.0, -0.0, -0.0] [0.623, -0.186, 0.002] [0.0, -0.0, 0.0] [0.0, 0.0, -0.0] [0.0, 0.0, -0.0] [0.05, -0.015, -0.0] [-0.0, 0.0, 0.0] [0.001, -0.0, 0.0]</t>
  </si>
  <si>
    <t>[1.0, 0.243, -0.055] [0.277, -0.0, 0.083] [0.0, 0.0, 0.0] [0.0, 0.0, 0.0] [0.0, 0.0, -0.0] [0.0, 0.0, -0.0] [0.525, 0.096, 0.118] [0.0, -0.0, 0.0] [0.0, 0.0, 0.0] [0.0, -0.0, -0.0] [0.0, -0.0, -0.0] [0.0, 0.0, 0.0] [0.0, 0.0, 0.0]</t>
  </si>
  <si>
    <t>[1.0, -0.008, -0.147] [0.095, -0.0, 0.028] [0.0, -0.0, 0.0] [0.0, 0.0, -0.0] [0.0, 0.0, -0.0] [0.0, 0.0, 0.0] [0.408, 0.0, 0.122] [0.0, 0.0, 0.0] [0.0, 0.0, -0.0] [0.117, -0.0, -0.035] [0.0, 0.0, -0.0] [-0.0, 0.0, 0.0] [-0.0, -0.0, 0.0]</t>
  </si>
  <si>
    <t>[1.0, -0.271, 0.069] [0.455, 0.07, -0.108] [0.0, -0.0, -0.0] [0.0, 0.0, -0.0] [0.0, -0.0, -0.0] [0.0, -0.0, -0.0] [0.0, -0.0, 0.0] [0.0, -0.0, -0.0] [0.0, 0.0, -0.0] [0.0, 0.0, -0.0] [0.214, -0.064, -0.0] [-0.0, 0.0, 0.0] [0.011, -0.003, -0.0]</t>
  </si>
  <si>
    <t>[1.0, 0.193, 0.22] [0.038, -0.0, 0.011] [0.0, 0.0, 0.0] [0.286, 0.074, 0.029] [0.494, 0.105, -0.105] [0.0, 0.0, -0.0] [0.0, 0.0, 0.0] [0.0, -0.0, 0.0] [0.0, 0.0, 0.0] [0.0, -0.0, -0.0] [0.0, 0.0, -0.0] [-0.0, 0.0, 0.0] [0.0, 0.0, 0.0]</t>
  </si>
  <si>
    <t>[1.0, -0.134, 0.17] [0.0, 0.0, 0.0] [0.0, -0.0, 0.0] [0.011, 0.003, 0.0] [0.262, 0.056, -0.056] [0.0, -0.0, -0.0] [0.0, 0.0, 0.0] [0.33, -0.07, 0.07] [0.0, -0.0, 0.0] [0.0, -0.0, -0.0] [0.0, 0.0, -0.0] [-0.0, 0.0, 0.0] [0.0, 0.0, 0.0]</t>
  </si>
  <si>
    <t>[1.0, -0.3, 0.0] [0.189, 0.0, -0.057] [0.0, -0.0, -0.0] [0.171, -0.051, -0.0] [0.0, -0.0, -0.0] [0.0, -0.0, -0.0] [0.0, -0.0, 0.0] [-0.0, 0.0, -0.0] [0.0, 0.0, 0.0] [0.0, 0.0, 0.0] [0.105, -0.028, -0.009] [0.0, -0.0, -0.0] [0.137, -0.041, 0.0]</t>
  </si>
  <si>
    <t>[1.0, 0.269, 0.075] [0.197, -0.0, 0.059] [0.0, 0.0, 0.0] [0.238, 0.05, 0.05] [0.195, 0.058, 0.0] [0.0, -0.0, 0.0] [0.061, 0.013, 0.013] [0.0, -0.0, 0.0] [0.0, 0.0, 0.0] [0.0, -0.0, -0.0] [0.0, -0.0, -0.0] [-0.0, 0.0, -0.0] [0.0, 0.0, -0.0]</t>
  </si>
  <si>
    <t>[1.0, -0.032, 0.047] [0.066, -0.0, 0.02] [0.0, 0.0, 0.0] [0.071, 0.018, 0.008] [0.0, -0.0, -0.0] [0.0, -0.0, -0.0] [0.0, 0.0, 0.0] [0.0, -0.0, 0.0] [0.0, 0.0, 0.0] [0.0, -0.0, -0.0] [-0.0, -0.0, -0.0] [-0.0, 0.0, 0.0] [0.0, 0.0, -0.0]</t>
  </si>
  <si>
    <t>[1.0, -0.26, -0.097] [0.0, -0.0, -0.0] [0.547, -0.116, -0.116] [1.0, -0.3, -0.0] [0.0, 0.0, -0.0] [0.0, -0.0, 0.0] [0.711, -0.213, -0.0] [0.0, -0.0, 0.0] [0.0, 0.0, 0.0] [0.0, 0.0, -0.0] [0.078, -0.024, -0.0] [-0.0, -0.0, 0.0] [0.285, -0.086, -0.0]</t>
  </si>
  <si>
    <t>[1.0, 0.3, 0.0] [0.159, -0.0, 0.048] [0.0, -0.0, -0.0] [0.0, 0.0, 0.0] [0.316, 0.095, 0.0] [0.0, 0.0, 0.0] [0.889, 0.234, 0.078] [0.0, -0.0, 0.0] [0.0, 0.0, 0.0] [1.0, -0.3, 0.0] [0.0, -0.0, -0.0] [0.0, 0.0, -0.0] [0.028, 0.006, 0.006]</t>
  </si>
  <si>
    <t>[1.0, 0.0, -0.3] [0.0, -0.0, -0.0] [0.523, -0.111, 0.111] [1.0, 0.113, 0.253] [0.0, -0.0, 0.0] [0.0, -0.0, 0.0] [1.0, 0.0, -0.3] [0.0, 0.0, -0.0] [0.0, 0.0, 0.0] [1.0, -0.0, -0.3] [0.0, 0.0, 0.0] [0.0, 0.0, -0.0] [0.848, 0.096, 0.055]</t>
  </si>
  <si>
    <t>[1.0, -0.3, -0.0] [1.0, -0.0, -0.3] [0.173, -0.037, -0.037] [0.0, -0.0, -0.0] [0.825, -0.235, -0.029] [0.0, -0.0, -0.0] [0.0, -0.0, -0.0] [0.399, 0.12, 0.0] [0.0, -0.0, -0.0] [0.0, 0.0, 0.0] [0.0, -0.0, 0.0] [0.0, -0.0, 0.0] [0.092, -0.027, 0.0]</t>
  </si>
  <si>
    <t>[1.0, 0.251, 0.119] [0.0, -0.0, 0.0] [0.0, 0.0, -0.0] [0.192, 0.041, 0.041] [0.942, 0.283, -0.0] [0.0, -0.0, 0.0] [0.151, 0.032, 0.032] [1.0, -0.3, 0.0] [-0.0, 0.0, -0.0] [0.0, -0.0, 0.0] [0.062, 0.019, -0.0] [-0.0, 0.0, 0.0] [0.0, -0.0, -0.0]</t>
  </si>
  <si>
    <t>[1.0, -0.212, 0.212] [1.0, 0.0, 0.3] [0.227, -0.0, -0.068] [-0.0, -0.0, -0.0] [1.0, 0.3, -0.0] [-0.0, 0.0, 0.0] [0.0, -0.0, 0.0] [1.0, 0.026, 0.129] [0.0, -0.0, 0.0] [0.0, -0.0, -0.0] [0.856, -0.24, 0.041] [-0.0, 0.0, -0.0] [0.0, -0.0, 0.0]</t>
  </si>
  <si>
    <t>[1.0, -0.3, 0.0] [1.0, -0.0, -0.3] [0.173, -0.037, -0.037] [0.916, -0.275, -0.0] [0.0, -0.0, -0.0] [0.0, -0.0, -0.0] [0.0, -0.0, 0.0] [0.0, -0.0, 0.0] [0.0, -0.0, 0.0] [0.0, 0.0, 0.0] [0.263, -0.065, -0.034] [0.0, 0.0, -0.0] [0.367, -0.11, -0.0]</t>
  </si>
  <si>
    <t>[1.0, 0.3, 0.0] [0.0, 0.0, 0.0] [0.0, 0.0, 0.0] [0.0, 0.0, 0.0] [0.83, 0.249, -0.0] [0.0, -0.0, -0.0] [0.697, 0.156, 0.129] [0.59, -0.177, 0.0] [0.0, -0.0, 0.0] [0.367, -0.11, 0.0] [0.0, 0.0, -0.0] [-0.0, -0.0, 0.0] [0.0, 0.0, 0.0]</t>
  </si>
  <si>
    <t>[0.0, -0.0, 0.0] [1.0, -0.3, -0.0] [1.0, 0.212, 0.212] [1.0, 0.212, -0.212] [1.0, 0.0, 0.3] [1.0, 0.263, -0.089] [1.0, 0.0, -0.3] [1.0, 0.073, -0.27] [1.0, -0.3, 0.0] [1.0, 0.112, 0.254] [0.83, -0.249, 0.0] [0.0, 0.0, 0.0] [0.825, -0.248, -0.0]</t>
  </si>
  <si>
    <t>[1.0, -0.28, -0.049] [0.013, 0.003, -0.003] [0.0, -0.0, -0.0] [0.892, -0.268, -0.0] [0.0, -0.0, -0.0] [0.0, 0.0, -0.0] [0.0, -0.0, 0.0] [0.0, 0.0, -0.0] [0.0, 0.0, -0.0] [0.0, 0.0, 0.0] [0.004, -0.001, -0.001] [-0.0, 0.0, 0.0] [0.323, -0.097, -0.0]</t>
  </si>
  <si>
    <t>[1.0, 0.294, -0.015] [0.268, -0.0, 0.08] [0.0, 0.0, 0.0] [0.0, 0.0, 0.0] [0.0, 0.0, -0.0] [-0.0, 0.0, 0.0] [0.702, 0.199, 0.028] [0.0, -0.0, 0.0] [0.0, 0.0, -0.0] [0.276, -0.059, -0.059] [-0.0, 0.0, -0.0] [0.0, 0.0, 0.0] [0.0, -0.0, 0.0]</t>
  </si>
  <si>
    <t>[1.0, -0.0, -0.3] [0.0, 0.0, 0.0] [0.0, -0.0, -0.0] [0.261, 0.067, 0.0] [0.0, -0.0, -0.0] [0.0, 0.0, -0.0] [0.469, 0.0, 0.141] [0.0, 0.0, 0.0] [0.0, 0.0, -0.0] [0.659, -0.001, -0.197] [0.0, 0.0, -0.0] [0.0, -0.0, -0.0] [0.0, 0.0, 0.0]</t>
  </si>
  <si>
    <t>[1.0, -0.281, 0.045] [0.89, 0.047, -0.247] [0.0, -0.0, -0.0] [-0.0, 0.0, 0.0] [0.0, -0.0, -0.0] [-0.0, 0.0, 0.0] [0.0, -0.0, 0.0] [0.0, 0.0, 0.0] [0.0, 0.0, -0.0] [0.0, 0.0, -0.0] [0.302, -0.091, -0.0] [0.0, 0.0, 0.0] [0.034, -0.01, -0.0]</t>
  </si>
  <si>
    <t>[1.0, 0.227, 0.176] [0.0, -0.0, 0.0] [0.0, 0.0, 0.0] [0.234, 0.05, 0.05] [0.758, 0.227, -0.0] [0.0, 0.0, -0.0] [0.0, 0.0, 0.0] [0.225, -0.048, 0.048] [0.0, 0.0, 0.0] [0.0, -0.0, -0.0] [0.039, 0.008, -0.008] [0.0, 0.0, -0.0] [0.0, -0.0, -0.0]</t>
  </si>
  <si>
    <t>[1.0, -0.059, 0.275] [0.823, 0.08, 0.082] [0.0, 0.0, 0.0] [0.0, 0.0, -0.0] [0.0, -0.0, -0.0] [0.0, -0.0, 0.0] [0.0, -0.0, 0.0] [0.0, -0.0, 0.0] [0.0, -0.0, 0.0] [0.0, -0.0, -0.0] [0.513, -0.0, -0.154] [-0.0, 0.0, 0.0] [0.0, 0.0, -0.0]</t>
  </si>
  <si>
    <t>[1.0, -0.3, -0.0] [0.459, 0.0, -0.138] [0.0, -0.0, -0.0] [0.406, -0.122, -0.0] [0.0, -0.0, -0.0] [0.0, 0.0, 0.0] [-0.0, -0.0, -0.0] [0.0, -0.0, -0.0] [0.0, -0.0, 0.0] [0.0, 0.0, 0.0] [0.147, -0.034, -0.024] [0.0, -0.0, -0.0] [0.213, -0.064, 0.0]</t>
  </si>
  <si>
    <t>[1.0, 0.29, 0.024] [0.0, -0.0, 0.0] [0.0, -0.0, -0.0] [0.087, 0.018, 0.018] [0.681, 0.204, 0.0] [0.0, 0.0, -0.0] [0.418, 0.089, 0.089] [0.097, -0.029, 0.0] [0.0, 0.0, 0.0] [0.0, -0.0, 0.0] [0.0, -0.0, -0.0] [-0.0, 0.0, -0.0] [0.0, -0.0, 0.0]</t>
  </si>
  <si>
    <t>[1.0, -0.116, 0.013] [0.679, 0.104, 0.161] [0.0, -0.0, -0.0] [0.0, 0.0, -0.0] [0.0, 0.0, 0.0] [0.0, -0.0, 0.0] [0.0, -0.0, -0.0] [0.0, 0.0, -0.0] [0.0, 0.0, -0.0] [0.0, -0.0, -0.0] [0.0, 0.0, -0.0] [0.0, 0.0, 0.0] [0.614, 0.0, 0.184]</t>
  </si>
  <si>
    <t>[1.0, -0.082, 0.085] [0.0, -0.0, -0.0] [0.0, -0.0, -0.0] [0.76, 0.075, 0.197] [0.0, 0.0, 0.0] [0.0, -0.0, -0.0] [0.0, 0.0, -0.0] [-0.0, 0.0, 0.0] [0.0, -0.0, -0.0] [0.0, -0.0, 0.0] [0.605, 0.0, -0.182] [0.0, 0.0, -0.0] [0.0, 0.0, 0.0]</t>
  </si>
  <si>
    <t>[1.0, 0.262, 0.091] [0.0, 0.0, 0.0] [0.0, 0.0, -0.0] [0.0, -0.0, 0.0] [0.0, -0.0, -0.0] [0.0, -0.0, -0.0] [0.0, -0.0, -0.0] [-0.0, 0.0, 0.0] [0.0, 0.0, -0.0] [0.0, 0.0, -0.0] [0.063, 0.013, -0.013] [0.938, -0.267, -0.035] [0.023, -0.007, 0.0]</t>
  </si>
  <si>
    <t>[1.0, -0.245, 0.018] [0.555, -0.0, 0.167] [0.0, 0.0, -0.0] [0.594, 0.151, 0.067] [0.0, 0.0, -0.0] [0.0, -0.0, 0.0] [0.0, 0.0, 0.0] [0.0, -0.0, 0.0] [0.0, 0.0, -0.0] [0.0, -0.0, -0.0] [0.0, 0.0, -0.0] [-0.0, -0.0, 0.0] [0.0, 0.0, -0.0]</t>
  </si>
  <si>
    <t>[1.0, 0.044, -0.282] [0.0, 0.0, -0.0] [0.655, 0.139, -0.139] [0.0, 0.0, -0.0] [0.0, 0.0, -0.0] [0.0, 0.0, 0.0] [0.0, 0.0, -0.0] [0.0, -0.0, 0.0] [-0.0, 0.0, -0.0] [0.0, -0.0, 0.0] [0.189, 0.0, -0.057] [0.0, 0.0, -0.0] [0.212, 0.035, -0.049]</t>
  </si>
  <si>
    <t>[1.0, 0.0, 0.3] [0.516, -0.155, 0.0] [0.0, -0.0, 0.0] [0.0, 0.0, 0.0] [0.0, -0.0, 0.0] [0.0, -0.0, 0.0] [0.521, -0.029, 0.144] [0.0, -0.0, -0.0] [0.0, 0.0, 0.0] [0.0, 0.0, 0.0] [0.174, -0.009, 0.048] [0.0, -0.0, -0.0] [0.0, 0.0, 0.0]</t>
  </si>
  <si>
    <t>[-0.0, 0.0, 0.0] [0.0, -0.0, 0.0] [0.0, -0.0, -0.0] [0.0, -0.0, -0.0] [0.0, -0.0, 0.0]</t>
  </si>
  <si>
    <t>[-0.0, 0.0, 0.0] [0.0, -0.0, 0.0] [0.0, -0.0, 0.0] [0.0, 0.0, 0.0] [0.0, -0.0, -0.0]</t>
  </si>
  <si>
    <t>[1.0, 0.3, 0.0] [0.0, 0.0, 0.0] [0.693, -0.104, -0.165] [0.045, 0.0, -0.014] [0.695, -0.174, 0.083]</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</si>
  <si>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</si>
  <si>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</si>
  <si>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</si>
  <si>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</si>
  <si>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</si>
  <si>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</si>
  <si>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</si>
  <si>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</si>
  <si>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</si>
  <si>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</si>
  <si>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</si>
  <si>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</si>
  <si>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</si>
  <si>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</si>
  <si>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</si>
  <si>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</si>
  <si>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</si>
  <si>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</si>
  <si>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</si>
  <si>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</si>
  <si>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</si>
  <si>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</si>
  <si>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</si>
  <si>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</si>
  <si>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</si>
  <si>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</si>
  <si>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</si>
  <si>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[1.0, -0.212, -0.212] [0.689, 0.109, -0.161] [1.0, -0.212, -0.212] [0.0, 0.0, -0.0] [1.0, -0.144, 0.24] [0.946, 0.253, -0.074] [0.0, 0.0, 0.0] [0.0, 0.0, 0.0]</t>
  </si>
  <si>
    <t>[1.0, 0.114, -0.253] [1.0, -0.3, -0.0] [1.0, -0.005, 0.298] [0.159, -0.034, -0.034] [0.729, -0.184, -0.084] [1.0, -0.212, -0.212] [0.0, -0.0, 0.0] [0.0, -0.0, 0.0]</t>
  </si>
  <si>
    <t>[1.0, -0.0, -0.3] [1.0, -0.3, 0.0] [1.0, -0.049, -0.22] [0.0, -0.0, 0.0] [0.904, -0.179, 0.197] [1.0, 0.131, -0.246] [0.0, -0.0, -0.0] [0.0, -0.0, 0.0]</t>
  </si>
  <si>
    <t>[1.0, -0.018, 0.293] [0.0, 0.0, -0.0] [1.0, -0.07, -0.271] [0.0, 0.0, 0.0] [0.871, -0.207, 0.13] [0.0, 0.0, 0.0] [0.0, -0.0, 0.0] [0.563, 0.169, 0.0]</t>
  </si>
  <si>
    <t>[1.0, 0.212, 0.212] [0.887, -0.106, -0.222] [1.0, -0.108, 0.255] [0.0, -0.0, 0.0] [1.0, -0.268, -0.077] [0.0, 0.0, -0.0] [1.0, 0.0, 0.3] [0.252, 0.053, 0.053]</t>
  </si>
  <si>
    <t>[1.0, 0.0, 0.3] [0.585, 0.124, -0.124] [1.0, -0.197, 0.119] [0.0, -0.0, 0.0] [1.0, -0.3, -0.0] [0.0, 0.0, 0.0] [0.692, 0.0, 0.208] [0.171, 0.036, 0.036]</t>
  </si>
  <si>
    <t>[1.0, -0.254, 0.11] [0.463, 0.098, -0.098] [1.0, -0.096, -0.26] [0.0, 0.0, 0.0] [1.0, -0.208, 0.214] [0.0, 0.0, -0.0] [0.509, 0.153, 0.0] [0.0, 0.0, -0.0]</t>
  </si>
  <si>
    <t>[1.0, 0.295, 0.011] [1.0, -0.3, -0.0] [1.0, -0.07, 0.271] [0.0, 0.0, 0.0] [1.0, -0.212, -0.212] [0.0, -0.0, -0.0] [0.393, -0.083, 0.083] [0.186, 0.0, 0.056]</t>
  </si>
  <si>
    <t>[1.0, 0.289, -0.028] [0.171, 0.0, -0.051] [1.0, 0.018, -0.215] [0.0, -0.0, 0.0] [0.466, -0.099, 0.099] [0.0, -0.0, 0.0] [0.0, 0.0, 0.0] [0.0, -0.0, 0.0]</t>
  </si>
  <si>
    <t>[0.949, -0.201, -0.201] [0.543, 0.115, -0.115] [1.0, -0.0, -0.3] [0.043, 0.0, 0.013] [1.0, -0.184, 0.224] [1.0, 0.3, 0.0] [1.0, 0.271, -0.07] [1.0, -0.212, -0.212]</t>
  </si>
  <si>
    <t>[0.905, 0.038, -0.256] [0.989, -0.286, 0.027] [1.0, 0.0, 0.3] [1.0, -0.3, 0.0] [1.0, -0.159, -0.234] [1.0, -0.3, -0.0] [1.0, -0.212, -0.212] [1.0, -0.3, -0.0]</t>
  </si>
  <si>
    <t>[1.0, -0.212, -0.212] [0.514, 0.114, 0.035] [1.0, -0.0, -0.3] [0.864, -0.259, -0.0] [1.0, -0.3, -0.0] [1.0, -0.212, -0.212] [1.0, 0.0, -0.3] [1.0, -0.235, -0.157]</t>
  </si>
  <si>
    <t>[0.824, 0.0, 0.247] [0.0, 0.0, -0.0] [1.0, -0.254, -0.112] [-0.0, -0.0, 0.0] [0.632, -0.045, 0.171] [0.0, -0.0, 0.0] [1.0, 0.212, 0.212] [1.0, 0.3, -0.001]</t>
  </si>
  <si>
    <t>[1.0, 0.212, 0.212] [0.045, -0.009, -0.009] [1.0, -0.236, 0.155] [0.0, -0.0, 0.0] [1.0, -0.035, -0.285] [0.0, 0.0, -0.0] [1.0, -0.212, 0.212] [0.88, 0.176, 0.191]</t>
  </si>
  <si>
    <t>[1.0, 0.0, 0.3] [0.001, -0.0, -0.0] [1.0, -0.3, -0.0] [0.0, -0.0, 0.0] [1.0, -0.013, -0.079] [0.0, -0.0, 0.0] [1.0, -0.011, 0.295] [0.971, 0.206, 0.206]</t>
  </si>
  <si>
    <t>[0.786, -0.167, 0.167] [0.525, 0.0, -0.157] [1.0, -0.212, -0.212] [0.0, -0.0, 0.0] [1.0, -0.212, 0.212] [0.87, 0.25, 0.025] [1.0, 0.212, 0.212] [1.0, 0.185, -0.223]</t>
  </si>
  <si>
    <t>[1.0, 0.23, 0.17] [0.43, -0.129, -0.0] [1.0, -0.212, 0.212] [0.577, -0.173, 0.0] [1.0, -0.212, -0.212] [0.524, -0.154, 0.007] [1.0, -0.3, 0.0] [1.0, 0.0, 0.3]</t>
  </si>
  <si>
    <t>[0.0, -0.0, 0.0] [0.0, -0.0, -0.0] [1.0, -0.3, -0.0] [0.228, -0.048, 0.048] [1.0, 0.105, 0.257] [0.551, 0.0, 0.165] [1.0, 0.113, 0.021] [1.0, 0.0, 0.3]</t>
  </si>
  <si>
    <t>[1.0, -0.212, -0.212] [0.446, 0.095, -0.095] [1.0, -0.088, -0.264] [0.0, -0.0, 0.0] [1.0, -0.119, 0.251] [1.0, 0.241, -0.142] [0.0, 0.0, -0.0] [0.632, 0.0, -0.19]</t>
  </si>
  <si>
    <t>[1.0, 0.058, -0.276] [1.0, -0.3, -0.0] [1.0, -0.015, 0.294] [0.664, -0.141, -0.141] [1.0, -0.212, -0.212] [1.0, -0.252, -0.116] [0.0, 0.0, 0.0] [0.565, -0.17, 0.0]</t>
  </si>
  <si>
    <t>[1.0, 0.0, -0.3] [1.0, -0.212, 0.212] [0.783, 0.003, -0.15] [0.0, -0.0, 0.0] [1.0, -0.192, 0.22] [1.0, 0.0, -0.3] [0.0, -0.0, -0.0] [0.877, -0.186, -0.186]</t>
  </si>
  <si>
    <t>[1.0, -0.003, 0.299] [0.118, 0.025, -0.025] [1.0, -0.188, -0.222] [-0.0, -0.0, 0.0] [1.0, -0.212, 0.212] [0.0, 0.0, 0.0] [0.169, 0.036, 0.036] [0.952, 0.286, -0.0]</t>
  </si>
  <si>
    <t>[1.0, 0.212, 0.212] [0.618, -0.131, -0.131] [1.0, -0.185, 0.223] [0.051, 0.011, 0.011] [1.0, -0.177, -0.227] [0.0, 0.0, 0.0] [1.0, 0.0, 0.3] [0.571, 0.121, 0.121]</t>
  </si>
  <si>
    <t>[1.0, 0.062, 0.274] [0.237, 0.0, -0.071] [1.0, -0.212, 0.212] [-0.0, -0.0, -0.0] [0.925, -0.194, 0.197] [0.0, 0.0, 0.0] [0.248, 0.0, 0.075] [1.0, 0.212, 0.212]</t>
  </si>
  <si>
    <t>[1.0, -0.256, 0.105] [0.508, 0.108, -0.108] [1.0, -0.135, -0.244] [0.0, 0.0, 0.0] [1.0, -0.212, 0.212] [0.0, 0.0, 0.0] [1.0, 0.295, 0.011] [0.451, 0.096, -0.096]</t>
  </si>
  <si>
    <t>[1.0, 0.294, 0.016] [1.0, -0.3, 0.0] [1.0, -0.212, 0.212] [0.452, -0.126, -0.023] [1.0, -0.212, -0.212] [0.0, -0.0, 0.0] [1.0, -0.258, 0.102] [0.505, -0.0, 0.152]</t>
  </si>
  <si>
    <t>[1.0, 0.212, 0.212] [1.0, 0.098, -0.259] [1.0, -0.127, 0.247] [0.826, 0.175, 0.175] [0.49, -0.104, 0.104] [0.0, 0.0, -0.0] [1.0, 0.0, 0.3] [0.721, 0.153, 0.153]</t>
  </si>
  <si>
    <t>[1.0, -0.08, -0.217] [0.0, 0.0, -0.0] [1.0, -0.3, 0.0] [0.0, -0.0, 0.0] [1.0, -0.3, -0.0] [0.0, 0.0, -0.0] [0.07, -0.0, 0.021] [0.923, -0.24, -0.088]</t>
  </si>
  <si>
    <t>[1.0, 0.238, -0.032] [0.0, 0.0, -0.0] [0.966, -0.287, -0.007] [1.0, 0.0, 0.3] [1.0, -0.152, 0.237] [0.0, 0.0, -0.0] [0.0, 0.0, 0.0] [0.0, -0.0, -0.0]</t>
  </si>
  <si>
    <t>[0.27, -0.057, -0.057] [1.0, -0.044, -0.282] [1.0, -0.212, -0.212] [0.0, -0.0, -0.0] [0.008, -0.002, -0.0] [0.237, -0.05, 0.05] [1.0, 0.0, 0.3] [1.0, -0.085, 0.265]</t>
  </si>
  <si>
    <t>[1.0, 0.143, -0.233] [0.126, 0.038, 0.0] [1.0, 0.212, -0.212] [-0.0, -0.0, -0.0] [1.0, -0.3, -0.0] [0.0, -0.0, -0.0] [0.326, 0.0, 0.098] [0.784, 0.166, 0.166]</t>
  </si>
  <si>
    <t>[1.0, 0.0, 0.3] [0.503, -0.107, -0.107] [1.0, -0.3, 0.0] [0.0, -0.0, -0.0] [1.0, -0.001, 0.281] [0.0, 0.0, 0.0] [1.0, -0.074, -0.27] [0.464, -0.098, 0.098]</t>
  </si>
  <si>
    <t>[1.0, 0.082, -0.118] [0.737, 0.221, -0.0] [0.0, 0.0, -0.0] [0.733, 0.215, -0.01]</t>
  </si>
  <si>
    <t>[1.0, 0.058, -0.111] [0.689, 0.207, 0.0] [0.03, -0.006, -0.006] [0.745, 0.224, -0.0]</t>
  </si>
  <si>
    <t>[1.0, 0.07, -0.109] [0.708, 0.212, -0.0] [0.011, -0.002, -0.002] [0.74, 0.222, -0.0]</t>
  </si>
  <si>
    <t>[1.0, 0.3, 0.0] [0.549, -0.116, -0.116] [0.232, -0.049, 0.049] [0.875, -0.134, -0.125]</t>
  </si>
  <si>
    <t>[1.0, 0.3, 0.0] [0.404, -0.086, -0.086] [0.516, -0.109, 0.109] [0.912, -0.153, -0.164]</t>
  </si>
  <si>
    <t>[1.0, 0.3, 0.0] [0.483, -0.102, -0.102] [0.361, -0.077, 0.077] [0.891, -0.143, -0.142]</t>
  </si>
  <si>
    <t>[1.0, 0.3, 0.0] [0.592, -0.012, 0.0] [0.0, 0.0, 0.0] [0.671, 0.167, 0.05]</t>
  </si>
  <si>
    <t>[1.0, 0.3, 0.0] [0.447, 0.01, 0.03] [0.265, -0.079, -0.0] [0.712, 0.214, 0.0]</t>
  </si>
  <si>
    <t>[1.0, 0.3, 0.0] [0.597, -0.008, -0.037] [0.062, -0.018, -0.0] [0.719, 0.216, -0.0]</t>
  </si>
  <si>
    <t>[1.0, -0.041, -0.283] [0.933, 0.28, 0.0] [0.0, 0.0, -0.0] [0.728, 0.119, -0.116]</t>
  </si>
  <si>
    <t>[1.0, -0.061, -0.275] [0.907, 0.272, -0.0] [0.0, -0.0, -0.0] [0.736, 0.125, -0.101]</t>
  </si>
  <si>
    <t>[1.0, -0.051, -0.279] [0.921, 0.276, 0.0] [0.0, 0.0, -0.0] [0.732, 0.122, -0.108]</t>
  </si>
  <si>
    <t>[1.0, -0.203, -0.085] [0.483, 0.08, -0.112] [0.096, 0.029, 0.0] [1.0, -0.3, 0.0]</t>
  </si>
  <si>
    <t>[1.0, -0.254, -0.112] [0.408, 0.024, -0.112] [0.165, 0.02, -0.041] [1.0, -0.3, -0.0]</t>
  </si>
  <si>
    <t>[1.0, -0.236, -0.104] [0.477, 0.064, -0.117] [0.109, 0.033, -0.0] [1.0, -0.3, -0.0]</t>
  </si>
  <si>
    <t>[1.0, -0.117, -0.252] [0.837, 0.251, 0.0] [0.0, 0.0, -0.0] [0.784, 0.006, -0.074]</t>
  </si>
  <si>
    <t>[1.0, -0.192, -0.221] [0.741, 0.222, -0.0] [0.0, 0.0, -0.0] [0.818, -0.0, -0.02]</t>
  </si>
  <si>
    <t>[1.0, -0.151, -0.238] [0.793, 0.238, 0.0] [-0.0, 0.0, -0.0] [0.799, 0.003, -0.05]</t>
  </si>
  <si>
    <t>[1.0, 0.009, -0.266] [0.935, 0.28, 0.0] [0.0, 0.0, -0.0] [0.71, 0.166, -0.114]</t>
  </si>
  <si>
    <t>[1.0, -0.016, -0.248] [0.892, 0.268, 0.0] [0.0, 0.0, 0.0] [0.721, 0.179, -0.089]</t>
  </si>
  <si>
    <t>[1.0, -0.003, -0.257] [0.915, 0.274, 0.0] [0.0, 0.0, 0.0] [0.716, 0.172, -0.102]</t>
  </si>
  <si>
    <t>[1.0, 0.016, -0.018] [0.492, -0.0, -0.148] [0.182, 0.0, 0.055] [1.0, -0.272, -0.066]</t>
  </si>
  <si>
    <t>[1.0, -0.036, -0.131] [0.634, -0.0, -0.19] [0.234, 0.0, 0.07] [1.0, -0.23, -0.17]</t>
  </si>
  <si>
    <t>[1.0, -0.008, -0.072] [0.559, -0.0, -0.168] [0.207, 0.0, 0.062] [1.0, -0.252, -0.115]</t>
  </si>
  <si>
    <t>[1.0, 0.146, -0.24] [0.974, 0.292, -0.0] [0.0, 0.0, -0.0] [0.709, 0.015, -0.16]</t>
  </si>
  <si>
    <t>[1.0, -0.219, -0.196] [0.0, 0.0, 0.0] [0.659, 0.0, -0.198] [0.756, 0.154, 0.072]</t>
  </si>
  <si>
    <t>[1.0, 0.001, -0.265] [0.912, 0.274, 0.0] [0.0, 0.0, -0.0] [0.726, 0.173, -0.109]</t>
  </si>
  <si>
    <t>[1.0, -0.017, -0.116] [0.79, -0.0, -0.237] [0.126, 0.0, 0.038] [0.982, -0.208, -0.208]</t>
  </si>
  <si>
    <t>[1.0, -0.143, -0.241] [0.773, 0.232, 0.0] [0.0, 0.0, -0.0] [0.764, 0.004, -0.054]</t>
  </si>
  <si>
    <t>[1.0, 0.3, -0.0] [0.7, -0.013, -0.053] [0.019, -0.006, -0.0] [0.792, 0.238, -0.0]</t>
  </si>
  <si>
    <t>[1.0, -0.198, 0.218] [0.601, 0.08, 0.147] [0.0, -0.0, -0.0] [0.848, 0.045, -0.236]</t>
  </si>
  <si>
    <t>[1.0, 0.055, -0.277] [0.608, 0.15, -0.079] [0.0, -0.0, -0.0] [0.757, 0.043, 0.209]</t>
  </si>
  <si>
    <t>[1.0, -0.212, 0.212] [0.0, -0.0, 0.0] [0.343, 0.053, -0.039] [0.262, 0.0, 0.079] [0.0, 0.0, -0.0] [0.0, -0.0, 0.0] [0.386, 0.0, 0.116]</t>
  </si>
  <si>
    <t>[1.0, -0.149, 0.238] [0.779, 0.103, 0.191] [0.898, 0.0, -0.269] [1.0, -0.3, -0.0] [0.0, 0.0, -0.0] [0.0, -0.0, -0.0] [0.437, 0.0, 0.131]</t>
  </si>
  <si>
    <t>[1.0, -0.212, 0.212] [0.613, 0.0, 0.184] [0.714, 0.151, -0.151] [0.994, -0.182, 0.222] [0.0, 0.0, -0.0] [0.0, -0.0, 0.0] [0.409, 0.0, 0.123]</t>
  </si>
  <si>
    <t>[1.0, 0.229, 0.172] [1.0, 0.007, -0.297] [0.154, -0.0, 0.046] [0.732, 0.0, 0.22] [0.551, 0.165, -0.0] [0.0, 0.0, -0.0] [0.0, 0.0, 0.0]</t>
  </si>
  <si>
    <t>[1.0, 0.3, 0.0] [1.0, 0.0, -0.3] [0.318, -0.095, -0.0] [0.64, -0.059, 0.167] [0.17, 0.036, 0.036] [0.239, -0.051, 0.051] [0.0, -0.0, 0.0]</t>
  </si>
  <si>
    <t>[1.0, 0.264, 0.087] [1.0, 0.0, -0.3] [0.13, -0.038, 0.003] [0.665, 0.0, 0.2] [0.532, 0.113, 0.113] [0.0, -0.0, -0.0] [0.0, 0.0, 0.0]</t>
  </si>
  <si>
    <t>[1.0, 0.02, 0.292] [0.0, -0.0, 0.0] [0.309, -0.013, -0.02] [0.0, 0.0, 0.0] [0.0, 0.0, 0.0] [0.0, 0.0, 0.0] [0.0, 0.0, 0.0]</t>
  </si>
  <si>
    <t>[1.0, 0.016, 0.293] [0.99, 0.255, 0.101] [1.0, -0.0, -0.3] [1.0, -0.275, 0.026] [0.0, 0.0, 0.0] [0.0, -0.0, 0.0] [0.0, 0.0, -0.0]</t>
  </si>
  <si>
    <t>[1.0, 0.038, 0.284] [0.995, 0.009, 0.295] [0.764, -0.0, -0.229] [1.0, -0.149, 0.238] [0.0, 0.0, -0.0] [0.0, 0.0, 0.0] [0.0, 0.0, 0.0]</t>
  </si>
  <si>
    <t>[1.0, -0.3, 0.0] [0.605, -0.128, 0.128] [0.284, -0.076, 0.021] [1.0, -0.3, -0.0] [1.0, 0.0, -0.3] [0.68, 0.19, -0.034] [1.0, -0.3, 0.0]</t>
  </si>
  <si>
    <t>[0.791, -0.168, -0.168] [0.776, 0.165, -0.165] [0.318, -0.067, -0.067] [1.0, -0.212, -0.212] [0.0, -0.0, 0.0] [1.0, 0.0, -0.3] [1.0, -0.151, -0.12]</t>
  </si>
  <si>
    <t>[1.0, -0.251, -0.117] [0.588, -0.125, -0.125] [0.0, -0.0, 0.0] [1.0, -0.212, -0.212] [0.445, -0.099, 0.083] [1.0, 0.212, -0.212] [1.0, -0.255, -0.108]</t>
  </si>
  <si>
    <t>[1.0, 0.3, -0.0] [1.0, 0.23, -0.17] [0.023, 0.005, 0.005] [0.556, 0.118, 0.118] [0.988, 0.296, -0.0] [0.548, -0.116, 0.116] [0.0, -0.0, 0.0]</t>
  </si>
  <si>
    <t>[1.0, 0.28, -0.048] [1.0, 0.212, -0.212] [0.019, 0.004, -0.004] [0.652, 0.138, -0.138] [0.314, 0.066, 0.067] [1.0, -0.212, 0.212] [0.0, -0.0, 0.0]</t>
  </si>
  <si>
    <t>[1.0, 0.3, 0.0] [1.0, 0.234, -0.159] [0.0, 0.0, -0.0] [0.589, 0.143, 0.062] [0.429, 0.091, 0.091] [1.0, -0.212, 0.212] [0.0, 0.0, -0.0]</t>
  </si>
  <si>
    <t>[0.649, 0.195, 0.0] [0.636, 0.135, 0.135] [0.0, -0.0, 0.0] [0.458, -0.0, 0.137] [1.0, 0.212, -0.212] [1.0, 0.11, 0.254] [0.34, -0.0, -0.102]</t>
  </si>
  <si>
    <t>[0.424, 0.09, -0.09] [1.0, 0.3, 0.0] [0.0, 0.0, -0.0] [1.0, -0.212, -0.212] [0.646, -0.171, 0.054] [1.0, -0.289, 0.027] [0.163, 0.035, -0.035]</t>
  </si>
  <si>
    <t>[0.033, 0.007, -0.007] [1.0, 0.3, -0.0] [0.0, -0.0, -0.0] [1.0, -0.212, -0.212] [1.0, 0.083, -0.141] [1.0, 0.144, 0.24] [0.025, 0.005, -0.005]</t>
  </si>
  <si>
    <t>[1.0, -0.212, 0.212] [0.0, -0.0, 0.0] [0.319, -0.068, 0.068] [0.147, -0.0, 0.044] [0.036, 0.008, -0.008] [-0.0, 0.0, -0.0] [0.896, -0.24, 0.07]</t>
  </si>
  <si>
    <t>[1.0, -0.233, -0.161] [0.841, -0.0, -0.252] [0.645, -0.137, -0.137] [1.0, -0.212, -0.212] [0.0, 0.0, 0.0] [0.094, 0.0, -0.028] [1.0, -0.215, 0.205]</t>
  </si>
  <si>
    <t>[1.0, -0.3, -0.0] [0.647, -0.137, 0.137] [0.591, -0.083, 0.143] [1.0, -0.227, -0.177] [0.076, -0.016, -0.016] [0.0, 0.0, -0.0] [1.0, -0.212, 0.212]</t>
  </si>
  <si>
    <t>[1.0, 0.299, 0.002] [1.0, 0.056, -0.277] [0.135, -0.0, 0.041] [0.628, 0.0, 0.188] [0.962, 0.289, -0.0] [0.0, 0.0, -0.0] [0.0, -0.0, -0.0]</t>
  </si>
  <si>
    <t>[1.0, 0.3, -0.0] [1.0, 0.168, -0.23] [0.385, -0.082, -0.082] [0.606, -0.027, 0.171] [0.0, -0.0, -0.0] [0.765, -0.162, 0.162] [0.0, -0.0, 0.0]</t>
  </si>
  <si>
    <t>[1.0, 0.3, 0.0] [1.0, 0.143, -0.241] [0.137, -0.029, -0.029] [0.579, 0.0, 0.174] [0.821, 0.174, 0.174] [0.153, -0.032, 0.032] [0.0, 0.0, 0.0]</t>
  </si>
  <si>
    <t>[1.0, 0.02, 0.292] [0.0, 0.0, 0.0] [0.016, -0.0, 0.005] [0.001, 0.0, 0.0] [1.0, 0.148, -0.239] [0.003, 0.001, 0.001] [0.0, 0.0, 0.0]</t>
  </si>
  <si>
    <t>[1.0, 0.045, -0.281] [1.0, 0.212, -0.212] [0.621, 0.0, -0.186] [1.0, -0.212, -0.212] [0.0, 0.0, 0.0] [0.849, -0.188, -0.162] [0.005, 0.002, -0.0]</t>
  </si>
  <si>
    <t>[1.0, -0.155, -0.022] [0.0, -0.0, -0.0] [0.756, -0.227, -0.0] [1.0, -0.3, -0.0] [0.0, 0.0, -0.0] [0.073, 0.022, -0.0] [1.0, -0.218, 0.197]</t>
  </si>
  <si>
    <t>[1.0, 0.3, 0.0] [1.0, 0.101, -0.258] [0.1, -0.021, -0.021] [0.299, 0.0, 0.09] [0.69, 0.146, 0.146] [0.241, -0.051, 0.051] [0.0, 0.0, -0.0]</t>
  </si>
  <si>
    <t>[1.0, 0.212, -0.212] [1.0, 0.3, -0.0] [0.0, 0.0, -0.0] [0.921, -0.276, -0.0] [0.478, -0.044, -0.125] [1.0, 0.019, 0.292] [0.346, 0.073, -0.073]</t>
  </si>
  <si>
    <t>[1.0, 0.002, 0.299] [0.103, 0.03, -0.002] [1.0, -0.0, -0.3] [0.115, 0.002, 0.034] [0.0, 0.0, -0.0] [0.0, 0.0, 0.0] [0.0, -0.0, 0.0]</t>
  </si>
  <si>
    <t>[1.0, -0.3, -0.0] [0.977, -0.208, -0.205] [0.066, -0.02, -0.0] [1.0, -0.274, 0.062] [1.0, 0.212, 0.212] [0.005, -0.001, 0.001] [0.0, 0.0, -0.0]</t>
  </si>
  <si>
    <t>[1.0, 0.3, 0.0] [0.996, 0.299, -0.0] [0.174, 0.052, -0.0] [1.0, 0.3, 0.0] [0.802, -0.17, -0.17] [0.141, 0.03, -0.03] [0.013, 0.0, 0.004]</t>
  </si>
  <si>
    <t>[0.954, 0.202, 0.202] [1.0, 0.0, -0.3] [1.0, -0.027, -0.289] [0.0, 0.0, -0.0] [0.693, -0.0, 0.208] [1.0, -0.0, -0.3] [0.0, -0.0, -0.0] [0.0, -0.0, -0.0] [0.0, -0.0, 0.0] [-0.0, -0.0, -0.0] [0.0, -0.0, -0.0] [0.0, 0.0, -0.0] [0.0, 0.0, -0.0] [0.0, 0.0, 0.0] [0.0, -0.0, 0.0] [0.0, -0.0, 0.0] [0.0, 0.0, 0.0] [0.874, 0.185, 0.185] [0.752, -0.159, 0.159]</t>
  </si>
  <si>
    <t>[1.0, 0.248, 0.126] [1.0, 0.212, 0.212] [1.0, 0.0, -0.3] [0.0, -0.0, 0.0] [0.449, -0.084, 0.1] [1.0, 0.0, -0.3] [0.0, -0.0, -0.0] [0.0, 0.0, 0.0] [0.0, -0.0, 0.0] [0.0, -0.0, 0.0] [0.0, -0.0, -0.0] [0.0, 0.0, -0.0] [0.0, 0.0, -0.0] [0.0, 0.0, 0.0] [0.0, -0.0, 0.0] [0.049, 0.01, 0.01] [0.0, 0.0, 0.0] [0.693, 0.208, 0.0] [1.0, 0.0, 0.3]</t>
  </si>
  <si>
    <t>[1.0, 0.212, 0.212] [1.0, 0.091, -0.083] [1.0, 0.0, -0.3] [0.0, -0.0, -0.0] [0.599, -0.0, 0.18] [1.0, -0.0, -0.3] [0.0, -0.0, -0.0] [0.0, -0.0, -0.0] [0.0, -0.0, 0.0] [0.0, -0.0, 0.0] [0.0, 0.0, -0.0] [0.0, 0.0, -0.0] [-0.0, 0.0, -0.0] [0.0, 0.0, 0.0] [0.0, -0.0, 0.0] [0.0, -0.0, 0.0] [0.0, -0.0, 0.0] [0.638, 0.135, 0.135] [1.0, -0.088, 0.264]</t>
  </si>
  <si>
    <t>[1.0, -0.212, 0.212] [1.0, -0.255, -0.11] [1.0, -0.08, 0.267] [0.0, -0.0, -0.0] [0.0, 0.0, -0.0] [0.986, 0.209, -0.209] [1.0, -0.154, -0.236] [0.0, -0.0, 0.0] [0.0, 0.0, -0.0] [0.0, 0.0, -0.0] [0.0, -0.0, -0.0] [0.0, -0.0, 0.0] [0.0, 0.0, 0.0] [0.0, 0.0, 0.0] [0.0, -0.0, -0.0] [0.0, -0.0, -0.0] [1.0, 0.212, 0.212] [0.764, 0.0, 0.229] [-0.0, -0.0, -0.0]</t>
  </si>
  <si>
    <t>[1.0, -0.218, -0.12] [1.0, -0.212, 0.212] [1.0, 0.0, 0.3] [0.182, -0.0, -0.055] [0.0, 0.0, -0.0] [0.757, 0.227, 0.0] [1.0, 0.0, -0.3] [0.0, -0.0, 0.0] [0.0, 0.0, -0.0] [-0.0, 0.0, -0.0] [0.0, -0.0, -0.0] [-0.0, -0.0, 0.0] [0.0, 0.0, 0.0] [0.0, 0.0, 0.0] [0.0, -0.0, 0.0] [0.0, -0.0, -0.0] [1.0, 0.212, 0.212] [0.293, 0.0, 0.088] [-0.0, -0.0, -0.0]</t>
  </si>
  <si>
    <t>[1.0, -0.247, 0.128] [1.0, -0.277, 0.055] [1.0, 0.0, 0.3] [0.0, -0.0, 0.0] [0.0, -0.0, 0.0] [0.901, 0.207, -0.154] [1.0, -0.0, -0.3] [0.0, -0.0, 0.0] [0.0, 0.0, -0.0] [0.0, -0.0, 0.0] [0.0, -0.0, -0.0] [0.0, -0.0, 0.0] [0.0, 0.0, -0.0] [0.0, 0.0, 0.0] [0.0, -0.0, -0.0] [0.0, -0.0, -0.0] [1.0, 0.212, 0.212] [0.656, 0.0, 0.197] [-0.0, -0.0, -0.0]</t>
  </si>
  <si>
    <t>[1.0, -0.0, 0.3] [1.0, -0.109, -0.082] [1.0, -0.245, -0.132] [0.0, 0.0, 0.0] [0.468, -0.099, 0.099] [1.0, -0.0, -0.3] [0.0, 0.0, -0.0] [0.0, -0.0, -0.0] [0.0, -0.0, 0.0] [0.0, -0.0, 0.0] [0.0, -0.0, -0.0] [0.0, 0.0, -0.0] [0.0, 0.0, -0.0] [0.654, 0.0, -0.196] [0.0, -0.0, 0.0] [0.0, -0.0, 0.0] [1.0, 0.212, 0.212] [0.0, 0.0, 0.0] [0.0, -0.0, -0.0]</t>
  </si>
  <si>
    <t>[1.0, -0.0, -0.3] [1.0, 0.0, 0.3] [1.0, 0.3, 0.0] [0.049, 0.01, -0.01] [0.0, -0.0, 0.0] [0.0, -0.0, 0.0] [0.0, 0.0, -0.0] [0.0, 0.0, 0.0] [0.814, -0.194, 0.122] [0.0, -0.0, 0.0] [0.0, -0.0, -0.0] [0.0, -0.0, 0.0] [0.0, 0.0, -0.0] [0.0, 0.0, 0.0] [0.0, -0.0, -0.0] [0.012, 0.003, -0.003] [0.109, 0.023, 0.023] [-0.0, 0.0, 0.0] [-0.0, -0.0, -0.0]</t>
  </si>
  <si>
    <t>[1.0, 0.0, 0.3] [1.0, 0.032, 0.287] [1.0, -0.156, -0.127] [0.0, -0.0, -0.0] [0.394, -0.084, 0.084] [1.0, 0.0, -0.3] [0.0, -0.0, -0.0] [0.0, -0.0, 0.0] [0.0, -0.0, 0.0] [0.0, -0.0, -0.0] [0.0, 0.0, 0.0] [0.0, 0.0, -0.0] [0.0, 0.0, -0.0] [0.378, -0.0, -0.114] [0.0, 0.0, 0.0] [0.0, -0.0, 0.0] [1.0, 0.212, 0.212] [0.0, 0.0, 0.0] [-0.0, -0.0, 0.0]</t>
  </si>
  <si>
    <t>[0.0, 0.0, -0.0] [1.0, 0.0, -0.3] [1.0, -0.221, -0.19] [0.0, -0.0, -0.0] [-0.0, -0.0, 0.0] [1.0, -0.0, -0.3] [0.32, -0.096, 0.0] [0.0, 0.0, 0.0] [-0.0, -0.0, -0.0] [0.0, 0.0, 0.0] [0.169, -0.051, 0.0] [0.0, 0.0, -0.0] [-0.0, -0.0, -0.0] [0.0, -0.0, 0.0] [1.0, 0.0, 0.3] [0.107, -0.0, 0.032] [0.0, -0.0, 0.0] [0.0, 0.0, -0.0] [1.0, 0.223, 0.186]</t>
  </si>
  <si>
    <t>[0.109, 0.023, 0.023] [1.0, 0.0, -0.3] [1.0, -0.212, -0.212] [0.0, -0.0, -0.0] [0.577, -0.122, 0.122] [1.0, 0.0, -0.3] [-0.0, -0.0, -0.0] [0.0, -0.0, 0.0] [0.0, 0.0, 0.0] [0.0, 0.0, 0.0] [0.0, -0.0, 0.0] [0.743, -0.223, -0.0] [0.0, 0.0, 0.0] [0.0, -0.0, -0.0] [1.0, 0.0, 0.3] [1.0, 0.131, 0.246] [0.761, 0.0, -0.228] [1.0, 0.212, -0.212] [1.0, 0.212, 0.212]</t>
  </si>
  <si>
    <t>[0.0, 0.0, -0.0] [1.0, -0.0, -0.3] [1.0, -0.212, -0.212] [0.0, -0.0, -0.0] [0.0, -0.0, 0.0] [0.964, 0.0, -0.289] [0.0, -0.0, -0.0] [0.0, -0.0, 0.0] [0.0, -0.0, -0.0] [0.0, 0.0, -0.0] [0.69, -0.207, -0.0] [0.0, -0.0, -0.0] [0.0, -0.0, -0.0] [-0.0, -0.0, -0.0] [1.0, 0.0, 0.3] [0.751, -0.0, 0.225] [0.0, 0.0, 0.0] [0.413, 0.079, -0.091] [1.0, 0.212, 0.212]</t>
  </si>
  <si>
    <t>[0.0, 0.0, -0.0] [1.0, -0.212, -0.212] [1.0, -0.3, -0.0] [0.155, -0.047, -0.0] [0.0, -0.0, 0.0] [0.25, -0.0, 0.075] [1.0, 0.241, 0.142] [0.0, -0.0, 0.0] [0.0, -0.0, 0.0] [0.0, 0.0, 0.0] [1.0, -0.212, -0.212] [0.0, 0.0, -0.0] [0.0, 0.0, -0.0] [0.0, -0.0, -0.0] [0.397, -0.119, 0.0] [0.0, -0.0, 0.0] [0.708, 0.15, 0.15] [0.0, 0.0, 0.0] [-0.0, -0.0, 0.0]</t>
  </si>
  <si>
    <t>[0.0, 0.0, -0.0] [1.0, -0.212, -0.212] [1.0, -0.212, 0.212] [1.0, -0.278, -0.053] [0.865, -0.0, -0.259] [1.0, 0.0, 0.3] [1.0, 0.3, -0.0] [0.592, -0.126, 0.126] [0.0, 0.0, -0.0] [0.0, -0.0, 0.0] [1.0, -0.0, -0.3] [0.0, 0.0, 0.0] [-0.0, -0.0, 0.0] [0.0, 0.0, 0.0] [0.293, -0.062, -0.062] [0.0, 0.0, -0.0] [1.0, 0.212, 0.212] [0.194, 0.0, 0.058] [0.0, 0.0, 0.0]</t>
  </si>
  <si>
    <t>[0.0, 0.0, -0.0] [1.0, -0.212, -0.212] [1.0, -0.3, -0.0] [0.651, -0.195, -0.0] [0.0, -0.0, 0.0] [0.826, 0.0, 0.248] [1.0, 0.24, 0.146] [-0.0, -0.0, 0.0] [0.0, 0.0, -0.0] [0.0, -0.0, 0.0] [1.0, -0.212, -0.212] [0.0, -0.0, 0.0] [0.0, 0.0, 0.0] [0.0, 0.0, -0.0] [0.369, -0.111, -0.0] [-0.0, 0.0, 0.0] [0.742, 0.158, 0.158] [0.0, 0.0, -0.0] [-0.0, -0.0, 0.0]</t>
  </si>
  <si>
    <t>[0.0, -0.0, -0.0] [1.0, -0.129, -0.246] [1.0, -0.3, -0.0] [0.0, -0.0, 0.0] [0.0, -0.0, 0.0] [0.0, -0.0, -0.0] [1.0, -0.3, -0.0] [0.0, 0.0, 0.0] [0.0, 0.0, -0.0] [0.0, 0.0, -0.0] [0.906, 0.137, 0.215] [0.0, -0.0, -0.0] [0.0, -0.0, -0.0] [0.0, -0.0, 0.0] [0.51, 0.147, 0.015] [0.0, -0.0, 0.0] [0.0, -0.0, -0.0] [0.0, 0.0, 0.0] [1.0, -0.3, -0.0]</t>
  </si>
  <si>
    <t>[0.0, -0.0, -0.0] [1.0, -0.12, -0.25] [1.0, -0.3, -0.0] [1.0, -0.212, 0.212] [0.0, 0.0, -0.0] [1.0, -0.212, 0.212] [1.0, 0.0, 0.3] [1.0, 0.0, 0.3] [-0.0, 0.0, 0.0] [1.0, 0.0, -0.3] [1.0, 0.248, 0.125] [1.0, -0.18, -0.226] [0.0, -0.0, -0.0] [1.0, 0.0, 0.3] [1.0, 0.3, -0.0] [0.812, -0.172, 0.172] [0.0, -0.0, -0.0] [1.0, 0.057, -0.277] [1.0, 0.0, -0.3]</t>
  </si>
  <si>
    <t>[0.0, 0.0, -0.0] [1.0, -0.105, -0.256] [1.0, -0.3, -0.0] [0.0, -0.0, 0.0] [0.0, 0.0, 0.0] [0.165, -0.0, -0.05] [1.0, -0.212, 0.212] [0.48, 0.0, 0.144] [0.0, -0.0, -0.0] [0.0, 0.0, 0.0] [1.0, 0.212, 0.212] [0.126, -0.027, -0.027] [0.0, -0.0, -0.0] [0.0, -0.0, -0.0] [1.0, 0.3, 0.0] [0.0, 0.0, -0.0] [0.0, 0.0, 0.0] [0.0, -0.0, 0.0] [1.0, -0.247, -0.128]</t>
  </si>
  <si>
    <t>[0.33, 0.07, 0.07] [1.0, 0.0, -0.3] [1.0, -0.125, -0.248] [0.0, -0.0, 0.0] [0.732, -0.029, 0.208] [1.0, -0.0, -0.3] [0.0, 0.0, -0.0] [0.0, -0.0, 0.0] [-0.0, -0.0, 0.0] [0.0, -0.0, -0.0] [0.0, -0.0, 0.0] [0.0, 0.0, -0.0] [0.0, 0.0, -0.0] [0.0, 0.0, -0.0] [0.0, -0.0, 0.0] [0.0, -0.0, -0.0] [0.0, -0.0, -0.0] [0.688, 0.206, 0.0] [1.0, 0.0, 0.3]</t>
  </si>
  <si>
    <t>[1.0, 0.212, 0.212] [1.0, 0.271, -0.071] [1.0, -0.0, -0.3] [0.0, 0.0, -0.0] [0.486, -0.0, 0.146] [1.0, 0.0, -0.3] [0.0, -0.0, -0.0] [0.0, -0.0, -0.0] [0.0, -0.0, 0.0] [0.0, 0.0, -0.0] [0.0, -0.0, 0.0] [-0.0, -0.0, 0.0] [-0.0, -0.0, -0.0] [0.0, -0.0, -0.0] [0.515, -0.109, 0.109] [0.982, 0.172, 0.223] [0.0, -0.0, -0.0] [1.0, 0.3, 0.0] [1.0, 0.0, 0.3]</t>
  </si>
  <si>
    <t>[0.546, 0.116, 0.116] [1.0, 0.002, -0.299] [1.0, -0.0, -0.3] [0.0, 0.0, 0.0] [0.716, -0.044, 0.196] [1.0, 0.0, -0.3] [0.0, -0.0, -0.0] [0.0, -0.0, -0.0] [0.0, -0.0, -0.0] [-0.0, -0.0, -0.0] [0.0, -0.0, -0.0] [0.0, 0.0, -0.0] [-0.0, -0.0, -0.0] [0.0, 0.0, -0.0] [0.0, -0.0, 0.0] [0.332, 0.071, 0.071] [0.0, -0.0, -0.0] [1.0, 0.3, -0.0] [1.0, 0.0, 0.3]</t>
  </si>
  <si>
    <t>[0.091, -0.019, 0.019] [1.0, -0.258, -0.101] [1.0, -0.212, 0.212] [0.153, -0.032, -0.032] [0.0, 0.0, 0.0] [0.905, 0.272, -0.0] [1.0, 0.0, -0.3] [0.0, -0.0, -0.0] [-0.0, 0.0, -0.0] [-0.0, -0.0, -0.0] [0.0, -0.0, -0.0] [0.0, -0.0, 0.0] [0.0, 0.0, -0.0] [0.0, 0.0, 0.0] [0.0, -0.0, -0.0] [0.0, -0.0, 0.0] [1.0, 0.212, 0.212] [0.689, 0.0, 0.207] [0.0, -0.0, -0.0]</t>
  </si>
  <si>
    <t>[1.0, -0.075, 0.269] [1.0, -0.216, 0.203] [1.0, 0.0, 0.3] [1.0, -0.212, -0.212] [0.0, 0.0, -0.0] [1.0, 0.213, 0.209] [1.0, -0.0, -0.3] [0.0, -0.0, 0.0] [0.0, 0.0, -0.0] [0.0, -0.0, -0.0] [0.908, -0.193, -0.193] [-0.0, 0.0, -0.0] [0.0, 0.0, 0.0] [0.0, 0.0, -0.0] [0.0, -0.0, -0.0] [0.0, -0.0, 0.0] [1.0, 0.212, 0.212] [0.443, 0.0, 0.133] [-0.0, -0.0, -0.0]</t>
  </si>
  <si>
    <t>[0.385, -0.082, 0.082] [1.0, -0.3, -0.0] [1.0, -0.129, 0.247] [0.536, -0.114, -0.114] [0.0, -0.0, -0.0] [1.0, 0.3, 0.0] [1.0, -0.0, -0.3] [0.0, -0.0, 0.0] [0.0, -0.0, 0.0] [0.0, -0.0, 0.0] [0.257, -0.055, -0.055] [0.0, 0.0, 0.0] [-0.0, 0.0, -0.0] [0.0, 0.0, -0.0] [0.0, -0.0, -0.0] [0.0, 0.0, -0.0] [1.0, 0.212, 0.212] [0.622, 0.0, 0.187] [0.0, -0.0, 0.0]</t>
  </si>
  <si>
    <t>[0.0, -0.0, -0.0] [1.0, -0.141, -0.241] [1.0, -0.3, -0.0] [0.0, -0.0, -0.0] [0.0, -0.0, 0.0] [1.0, -0.0, -0.3] [0.375, -0.112, -0.0] [0.0, 0.0, -0.0] [0.0, -0.0, 0.0] [0.0, -0.0, -0.0] [0.0, -0.0, -0.0] [-0.0, 0.0, -0.0] [0.0, 0.0, -0.0] [0.099, -0.0, -0.03] [0.0, -0.0, 0.0] [0.0, -0.0, 0.0] [0.055, 0.012, 0.012] [1.0, 0.0, 0.3] [0.216, -0.065, 0.0]</t>
  </si>
  <si>
    <t>[1.0, 0.0, -0.3] [1.0, 0.0, 0.3] [1.0, 0.3, 0.0] [1.0, 0.212, -0.212] [0.036, -0.0, -0.011] [0.0, 0.0, 0.0] [0.0, 0.0, -0.0] [1.0, -0.0, -0.3] [0.616, -0.167, 0.042] [0.0, -0.0, 0.0] [0.0, 0.0, 0.0] [1.0, 0.167, 0.231] [0.0, 0.0, -0.0] [0.0, -0.0, -0.0] [-0.0, -0.0, -0.0] [1.0, 0.212, -0.212] [0.036, -0.0, -0.011] [0.0, 0.0, 0.0] [0.0, -0.0, 0.0]</t>
  </si>
  <si>
    <t>[0.513, -0.109, 0.109] [1.0, -0.214, -0.207] [1.0, 0.0, 0.3] [0.624, -0.132, -0.132] [0.0, 0.0, 0.0] [0.267, 0.08, -0.0] [1.0, 0.0, -0.3] [0.0, -0.0, 0.0] [0.0, -0.0, 0.0] [0.0, 0.0, 0.0] [0.491, -0.104, -0.104] [0.0, -0.0, -0.0] [0.0, 0.0, 0.0] [0.0, 0.0, -0.0] [0.0, -0.0, -0.0] [0.0, 0.0, -0.0] [1.0, 0.212, 0.212] [1.0, 0.0, 0.3] [0.0, 0.0, -0.0]</t>
  </si>
  <si>
    <t>[0.929, 0.197, 0.197] [1.0, 0.0, -0.3] [1.0, -0.212, -0.212] [0.0, -0.0, 0.0] [1.0, -0.136, 0.244] [1.0, 0.0, -0.3] [0.0, 0.0, 0.0] [0.0, -0.0, 0.0] [0.0, 0.0, 0.0] [0.31, 0.0, 0.093] [0.0, -0.0, 0.0] [0.0, 0.0, 0.0] [0.0, -0.0, -0.0] [0.0, -0.0, -0.0] [0.0, -0.0, -0.0] [0.374, 0.079, 0.079] [0.0, -0.0, 0.0] [0.666, 0.2, 0.0] [1.0, 0.0, 0.3]</t>
  </si>
  <si>
    <t>[1.0, 0.0, 0.3] [1.0, 0.03, 0.288] [1.0, 0.147, -0.112] [0.0, 0.0, -0.0] [0.5, -0.106, 0.106] [1.0, 0.0, -0.3] [0.0, 0.0, 0.0] [0.0, -0.0, -0.0] [0.0, -0.0, 0.0] [0.259, 0.0, 0.078] [-0.0, 0.0, 0.0] [0.0, -0.0, 0.0] [0.0, 0.0, 0.0] [1.0, -0.0, -0.3] [0.0, 0.0, 0.0] [0.0, -0.0, 0.0] [1.0, 0.212, 0.212] [0.0, 0.0, 0.0] [0.0, -0.0, 0.0]</t>
  </si>
  <si>
    <t>[0.0, 0.0, -0.0] [1.0, -0.212, -0.212] [1.0, -0.3, -0.0] [0.0, -0.0, 0.0] [-0.0, -0.0, -0.0] [0.0, 0.0, -0.0] [1.0, -0.3, -0.0] [0.777, 0.0, 0.233] [-0.0, -0.0, 0.0] [0.0, -0.0, -0.0] [0.118, 0.035, -0.0] [0.25, -0.053, -0.053] [0.0, 0.0, 0.0] [0.0, 0.0, -0.0] [0.505, 0.122, 0.072] [0.0, -0.0, 0.0] [0.0, -0.0, -0.0] [0.0, 0.0, -0.0] [1.0, -0.3, -0.0]</t>
  </si>
  <si>
    <t>[1.0, -0.212, 0.212] [1.0, 0.212, -0.212] [1.0, -0.007, -0.297] [0.0, -0.0, -0.0] [0.027, -0.008, 0.0] [1.0, 0.212, -0.212] [0.0, -0.0, -0.0] [0.0, 0.0, -0.0] [0.0, -0.0, 0.0] [0.0, -0.0, -0.0] [1.0, -0.077, -0.268] [-0.0, 0.0, 0.0] [0.0, -0.0, 0.0] [0.0, -0.0, 0.0] [0.0, 0.0, -0.0] [0.0, -0.0, -0.0] [0.0, -0.0, 0.0] [0.402, -0.121, -0.0] [1.0, -0.115, -0.253]</t>
  </si>
  <si>
    <t>[1.0, 0.212, 0.212] [1.0, -0.3, -0.0] [1.0, -0.212, 0.212] [0.0, 0.0, -0.0] [0.0, 0.0, -0.0] [0.698, -0.174, -0.084] [1.0, -0.212, 0.212] [0.0, -0.0, -0.0] [0.0, 0.0, 0.0] [0.0, 0.0, -0.0] [0.0, -0.0, 0.0] [0.0, 0.0, -0.0] [0.0, -0.0, 0.0] [0.0, -0.0, 0.0] [0.735, 0.0, 0.221] [0.017, -0.004, 0.004] [1.0, 0.3, -0.0] [0.216, 0.065, 0.0] [0.0, -0.0, 0.0]</t>
  </si>
  <si>
    <t>[1.0, -0.019, 0.076] [0.398, 0.084, 0.084] [0.419, -0.082, -0.092]</t>
  </si>
  <si>
    <t>[1.0, -0.108, 0.255] [0.336, -0.063, 0.028] [0.489, -0.104, 0.104]</t>
  </si>
  <si>
    <t>[1.0, 0.002, 0.299] [0.289, 0.001, 0.037] [0.458, -0.097, 0.097]</t>
  </si>
  <si>
    <t>[1.0, -0.018, -0.07] [0.428, -0.081, 0.095] [0.396, 0.084, -0.084]</t>
  </si>
  <si>
    <t>[1.0, -0.069, -0.272] [0.497, -0.105, -0.105] [0.326, -0.065, -0.029]</t>
  </si>
  <si>
    <t>[1.0, 0.042, -0.282] [0.462, -0.098, -0.098] [0.287, 0.01, -0.027]</t>
  </si>
  <si>
    <t>[1.0, 0.3, 0.0] [0.288, 0.029, -0.017] [0.265, 0.018, 0.0]</t>
  </si>
  <si>
    <t>[1.0, -0.063, -0.001] [0.4, -0.086, -0.081] [0.395, -0.084, 0.084]</t>
  </si>
  <si>
    <t>[1.0, 0.107, 0.009] [0.336, -0.072, -0.07] [0.329, -0.07, 0.07]</t>
  </si>
  <si>
    <t>[1.0, -0.3, -0.0] [0.537, 0.131, 0.073] [0.537, 0.082, -0.074]</t>
  </si>
  <si>
    <t>[1.0, -0.3, 0.0] [0.528, 0.12, 0.004] [0.53, 0.09, 0.0]</t>
  </si>
  <si>
    <t>[1.0, -0.3, 0.0] [0.532, 0.146, 0.002] [0.533, 0.108, 0.0]</t>
  </si>
  <si>
    <t>[1.0, -0.3, -0.0] [0.53, 0.06, 0.104] [0.544, 0.135, -0.069]</t>
  </si>
  <si>
    <t>[1.0, -0.3, 0.0] [0.523, 0.068, 0.029] [0.535, 0.123, 0.0]</t>
  </si>
  <si>
    <t>[1.0, -0.3, 0.0] [0.526, 0.085, 0.032] [0.539, 0.148, 0.0]</t>
  </si>
  <si>
    <t>[1.0, -0.3, -0.0] [0.533, 0.148, 0.014] [0.54, 0.161, 0.002]</t>
  </si>
  <si>
    <t>[1.0, -0.3, 0.0] [0.525, 0.094, 0.017] [0.533, 0.107, 0.0]</t>
  </si>
  <si>
    <t>[1.0, -0.3, 0.0] [0.529, 0.115, 0.017] [0.536, 0.128, 0.0]</t>
  </si>
  <si>
    <t>[1.0, -0.233, -0.021] [0.521, 0.11, 0.11] [0.496, -0.006, -0.147]</t>
  </si>
  <si>
    <t>[1.0, -0.3, 0.0] [0.524, 0.135, -0.053] [0.499, -0.128, -0.011]</t>
  </si>
  <si>
    <t>[1.0, -0.257, 0.046] [0.504, 0.107, 0.107] [0.515, -0.073, -0.124]</t>
  </si>
  <si>
    <t>[1.0, -0.234, -0.008] [0.503, -0.006, 0.148] [0.514, 0.109, -0.109]</t>
  </si>
  <si>
    <t>[1.0, -0.297, -0.007] [0.495, -0.134, 0.035] [0.528, 0.136, 0.054]</t>
  </si>
  <si>
    <t>[1.0, -0.248, -0.077] [0.522, -0.073, 0.126] [0.497, 0.105, -0.105]</t>
  </si>
  <si>
    <t>[1.0, -0.217, -0.013] [0.511, 0.106, 0.109] [0.505, 0.107, -0.107]</t>
  </si>
  <si>
    <t>[1.0, -0.3, 0.0] [0.508, -0.024, 0.017] [0.515, -0.011, 0.0]</t>
  </si>
  <si>
    <t>[1.0, -0.245, -0.124] [0.551, 0.117, 0.117] [0.468, -0.079, -0.108]</t>
  </si>
  <si>
    <t>[1.0, -0.26, 0.09] [0.475, -0.078, 0.11] [0.544, 0.115, -0.115]</t>
  </si>
  <si>
    <t>[1.0, -0.3, 0.0] [0.508, 0.115, 0.017] [0.515, 0.128, 0.0]</t>
  </si>
  <si>
    <t>[1.0, 0.2, 0.014] [0.493, -0.105, -0.104] [0.485, -0.103, 0.103]</t>
  </si>
  <si>
    <t>[1.0, -0.26, 0.096] [0.726, -0.014, 0.148] [0.293, 0.062, -0.062]</t>
  </si>
  <si>
    <t>[1.0, -0.244, -0.136] [0.298, 0.063, 0.063] [0.721, -0.018, -0.151]</t>
  </si>
  <si>
    <t>[1.0, 0.224, 0.078] [0.0, -0.0, -0.0] [0.609, 0.183, -0.0] [0.312, -0.07, -0.056]</t>
  </si>
  <si>
    <t>[1.0, -0.1, 0.021] [0.0, -0.0, -0.0] [0.851, 0.255, 0.0] [0.126, -0.03, -0.02]</t>
  </si>
  <si>
    <t>[1.0, -0.011, 0.037] [0.0, -0.0, -0.0] [0.784, 0.235, 0.0] [0.177, -0.041, -0.03]</t>
  </si>
  <si>
    <t>[1.0, 0.226, -0.021] [0.31, -0.076, 0.042] [0.612, 0.183, 0.0] [0.0, -0.0, 0.0]</t>
  </si>
  <si>
    <t>[1.0, -0.098, -0.016] [0.112, -0.026, 0.018] [0.851, 0.255, 0.0] [0.0, -0.0, 0.0]</t>
  </si>
  <si>
    <t>[1.0, -0.008, -0.017] [0.167, -0.04, 0.024] [0.785, 0.235, 0.0] [0.0, -0.0, 0.0]</t>
  </si>
  <si>
    <t>[1.0, 0.3, 0.0] [0.261, -0.0, -0.078] [0.31, 0.093, -0.0] [0.29, -0.008, 0.084]</t>
  </si>
  <si>
    <t>[1.0, -0.078, 0.011] [0.003, 0.001, -0.001] [0.826, 0.246, 0.004] [0.0, -0.0, 0.0]</t>
  </si>
  <si>
    <t>[1.0, 0.056, 0.022] [0.005, 0.001, -0.001] [0.719, 0.215, 0.001] [0.0, -0.0, 0.0]</t>
  </si>
  <si>
    <t>[0.56, -0.168, -0.0] [0.0, 0.0, -0.0] [1.0, -0.286, 0.034] [0.44, -0.06, -0.058]</t>
  </si>
  <si>
    <t>[0.881, -0.264, 0.0] [0.011, -0.0, -0.003] [1.0, 0.109, 0.078] [0.092, 0.02, -0.02]</t>
  </si>
  <si>
    <t>[0.816, -0.245, 0.0] [0.012, -0.0, -0.004] [1.0, 0.007, 0.116] [0.141, 0.03, -0.03]</t>
  </si>
  <si>
    <t>[0.553, -0.166, 0.0] [0.475, -0.098, 0.03] [1.0, -0.279, -0.051] [0.0, -0.0, 0.0]</t>
  </si>
  <si>
    <t>[0.877, -0.263, 0.0] [0.088, 0.019, 0.018] [1.0, 0.119, -0.095] [0.0, 0.0, 0.0]</t>
  </si>
  <si>
    <t>[0.811, -0.243, 0.0] [0.135, 0.029, 0.029] [1.0, 0.022, -0.148] [0.002, 0.0, 0.001]</t>
  </si>
  <si>
    <t>[1.0, -0.3, 0.0] [0.674, -0.014, -0.155] [1.0, -0.3, 0.0] [0.642, 0.0, 0.13]</t>
  </si>
  <si>
    <t>[0.831, -0.249, 0.0] [0.007, -0.0, -0.002] [1.0, 0.078, -0.007] [0.002, 0.001, -0.001]</t>
  </si>
  <si>
    <t>[0.725, -0.217, -0.0] [0.006, 0.0, -0.002] [1.0, -0.057, -0.016] [0.003, 0.001, -0.001]</t>
  </si>
  <si>
    <t>[1.0, 0.212, 0.212] [0.165, 0.0, 0.05] [0.826, -0.059, 0.223] [1.0, -0.076, -0.26]</t>
  </si>
  <si>
    <t>[1.0, -0.263, 0.03] [0.0, -0.0, -0.0] [0.985, 0.296, -0.0] [0.249, -0.057, -0.042]</t>
  </si>
  <si>
    <t>[1.0, -0.203, 0.104] [0.0, -0.0, -0.0] [0.963, 0.289, 0.0] [0.644, -0.145, -0.117]</t>
  </si>
  <si>
    <t>[1.0, 0.226, -0.18] [1.0, -0.122, 0.238] [0.835, 0.0, -0.25] [0.196, -0.0, -0.059]</t>
  </si>
  <si>
    <t>[1.0, -0.258, -0.045] [0.233, -0.056, 0.034] [0.985, 0.295, 0.0] [0.0, -0.0, 0.0]</t>
  </si>
  <si>
    <t>[1.0, -0.189, -0.099] [0.638, -0.156, 0.084] [0.958, 0.288, 0.0] [0.0, -0.0, 0.0]</t>
  </si>
  <si>
    <t>[1.0, 0.3, -0.0] [0.99, 0.134, 0.231] [0.297, -0.089, -0.0] [1.0, 0.18, -0.225]</t>
  </si>
  <si>
    <t>[1.0, -0.297, -0.007] [0.0, 0.0, -0.0] [1.0, 0.297, 0.007] [0.0, -0.0, 0.0]</t>
  </si>
  <si>
    <t>[1.0, -0.193, -0.22] [0.091, -0.0, -0.027] [0.825, 0.247, 0.0] [0.416, 0.061, -0.1]</t>
  </si>
  <si>
    <t>[1.0, -0.219, 0.195] [0.408, 0.032, 0.109] [0.856, 0.257, -0.0] [0.108, -0.023, 0.023]</t>
  </si>
  <si>
    <t>[0.97, -0.291, 0.0] [0.011, 0.0, -0.003] [1.0, -0.106, -0.021] [0.004, 0.001, -0.001]</t>
  </si>
  <si>
    <t>[1.0, 0.105, 0.029] [0.007, 0.002, -0.002] [0.96, 0.286, 0.004] [0.0, 0.0, 0.0]</t>
  </si>
  <si>
    <t>[1.0, -0.18, 0.189] [0.235, -0.071, -0.0] [0.826, 0.175, -0.175] [0.269, 0.057, 0.057]</t>
  </si>
  <si>
    <t>[1.0, -0.169, -0.23] [0.343, 0.065, -0.076] [0.779, 0.165, 0.165] [0.348, -0.104, -0.0]</t>
  </si>
  <si>
    <t>[0.678, -0.157, 0.111] [1.0, 0.212, 0.212] [1.0, 0.066, 0.273] [0.625, -0.155, 0.079]</t>
  </si>
  <si>
    <t>[0.617, 0.141, 0.108] [1.0, -0.212, 0.212] [1.0, -0.122, 0.25] [0.661, 0.147, 0.124]</t>
  </si>
  <si>
    <t>[0.527, -0.0, 0.158] [1.0, -0.022, 0.291] [1.0, 0.012, 0.295] [0.557, -0.001, 0.167]</t>
  </si>
  <si>
    <t>[0.588, -0.0, -0.176] [1.0, 0.212, -0.212] [1.0, 0.213, 0.068] [0.773, -0.11, -0.186]</t>
  </si>
  <si>
    <t>[0.776, 0.137, -0.176] [1.0, -0.212, -0.212] [1.0, -0.212, 0.027] [0.568, 0.0, -0.171]</t>
  </si>
  <si>
    <t>[0.677, -0.0, -0.203] [1.0, -0.01, -0.296] [1.0, -0.004, 0.088] [0.64, 0.0, -0.192]</t>
  </si>
  <si>
    <t>[0.472, -0.128, -0.034] [1.0, 0.3, 0.0] [1.0, 0.232, 0.164] [0.601, -0.158, -0.053]</t>
  </si>
  <si>
    <t>[0.591, 0.164, -0.032] [1.0, -0.3, 0.0] [1.0, -0.254, 0.112] [0.454, 0.128, -0.019]</t>
  </si>
  <si>
    <t>[0.008, -0.0, 0.002] [1.0, 0.007, -0.152] [1.0, -0.013, 0.294] [0.009, 0.0, 0.003]</t>
  </si>
  <si>
    <t>[1.0, -0.299, 0.002] [1.0, 0.137, 0.243] [0.14, 0.03, 0.03] [0.684, -0.201, 0.009]</t>
  </si>
  <si>
    <t>[0.707, 0.199, 0.032] [1.0, -0.173, 0.228] [0.16, -0.034, 0.034] [1.0, 0.283, 0.042]</t>
  </si>
  <si>
    <t>[0.972, -0.261, 0.041] [1.0, 0.0, 0.3] [0.292, 0.0, 0.087] [1.0, 0.272, 0.067]</t>
  </si>
  <si>
    <t>[1.0, -0.181, -0.225] [0.387, 0.116, -0.0] [1.0, 0.23, -0.17] [0.889, -0.196, -0.171]</t>
  </si>
  <si>
    <t>[0.893, 0.206, -0.15] [0.398, -0.119, -0.0] [1.0, -0.214, -0.207] [1.0, 0.215, -0.205]</t>
  </si>
  <si>
    <t>[1.0, 0.099, -0.244] [0.159, -0.0, -0.048] [1.0, 0.0, -0.3] [0.974, -0.086, -0.256]</t>
  </si>
  <si>
    <t>[1.0, -0.253, -0.115] [0.775, 0.233, -0.0] [0.348, 0.104, 0.0] [0.829, -0.197, -0.124]</t>
  </si>
  <si>
    <t>[0.818, 0.214, -0.077] [0.693, -0.208, 0.0] [0.416, -0.125, 0.0] [1.0, 0.269, -0.076]</t>
  </si>
  <si>
    <t>[1.0, 0.004, -0.068] [0.0, 0.0, 0.0] [0.0, -0.0, 0.0] [1.0, 0.004, -0.068]</t>
  </si>
  <si>
    <t>[1.0, -0.287, 0.031] [1.0, 0.001, 0.3] [0.918, 0.195, 0.195] [0.759, -0.173, 0.131]</t>
  </si>
  <si>
    <t>[0.759, 0.168, 0.144] [1.0, -0.05, 0.279] [0.904, -0.192, 0.192] [1.0, 0.271, 0.071]</t>
  </si>
  <si>
    <t>[0.923, 0.011, 0.144] [1.0, 0.0, 0.3] [1.0, 0.0, 0.3] [0.968, 0.0, 0.139]</t>
  </si>
  <si>
    <t>[0.84, -0.016, -0.245] [0.979, 0.208, -0.208] [1.0, 0.292, -0.019] [1.0, -0.174, -0.228]</t>
  </si>
  <si>
    <t>[1.0, 0.21, -0.213] [0.989, -0.21, -0.21] [1.0, -0.272, -0.067] [0.834, 0.03, -0.238]</t>
  </si>
  <si>
    <t>[0.959, -0.0, -0.288] [1.0, -0.02, -0.292] [1.0, 0.003, -0.06] [0.906, 0.0, -0.272]</t>
  </si>
  <si>
    <t>[0.985, -0.262, -0.081] [1.0, 0.3, 0.0] [1.0, 0.232, 0.164] [0.916, -0.243, -0.077]</t>
  </si>
  <si>
    <t>[0.906, 0.253, -0.046] [1.0, -0.3, -0.0] [1.0, -0.254, 0.112] [0.972, 0.271, -0.051]</t>
  </si>
  <si>
    <t>[1.0, 0.0, -0.3] [1.0, 0.144, 0.127] [1.0, -0.3, -0.0] [0.792, -0.125, 0.173]</t>
  </si>
  <si>
    <t>[0.789, 0.128, 0.183] [1.0, -0.168, 0.141] [1.0, 0.3, 0.0] [0.98, -0.0, -0.294]</t>
  </si>
  <si>
    <t>[0.0, -0.0, -0.0] [0.509, -0.153, -0.0] [0.552, -0.126, 0.07] [1.0, -0.273, -0.065]</t>
  </si>
  <si>
    <t>[1.0, 0.286, -0.034] [0.511, 0.152, 0.004] [0.541, 0.125, 0.089] [0.0, 0.0, 0.0]</t>
  </si>
  <si>
    <t>[0.918, 0.028, -0.264] [1.0, -0.003, 0.299] [1.0, -0.028, 0.288] [0.912, 0.0, -0.273]</t>
  </si>
  <si>
    <t>[0.917, -0.027, 0.264] [1.0, 0.0, -0.3] [1.0, 0.029, -0.288] [0.921, -0.003, 0.275]</t>
  </si>
  <si>
    <t>[1.0, 0.022, 0.287] [0.325, -0.069, 0.069] [0.453, -0.018, -0.129]</t>
  </si>
  <si>
    <t>[1.0, -0.09, 0.254] [0.329, 0.07, -0.07] [0.444, -0.122, 0.028]</t>
  </si>
  <si>
    <t>[1.0, -0.035, 0.285] [0.273, 0.063, 0.046] [0.387, -0.089, -0.065]</t>
  </si>
  <si>
    <t>[1.0, 0.074, -0.096] [0.383, -0.089, 0.062] [0.336, 0.071, -0.071]</t>
  </si>
  <si>
    <t>[1.0, -0.045, -0.13] [0.391, 0.026, -0.107] [0.33, -0.07, 0.07]</t>
  </si>
  <si>
    <t>[1.0, 0.035, -0.285] [0.285, -0.066, -0.048] [0.157, 0.036, 0.026]</t>
  </si>
  <si>
    <t>[1.0, 0.051, 0.092] [0.35, -0.074, 0.074] [0.387, 0.027, -0.105]</t>
  </si>
  <si>
    <t>[1.0, -0.07, 0.052] [0.355, 0.075, -0.075] [0.376, -0.087, 0.063]</t>
  </si>
  <si>
    <t>[1.0, -0.012, 0.096] [0.0, -0.0, 0.0] [0.045, -0.01, -0.008]</t>
  </si>
  <si>
    <t>[1.0, 0.065, 0.273] [0.678, -0.002, 0.202] [0.767, -0.028, -0.218]</t>
  </si>
  <si>
    <t>[1.0, -0.125, 0.248] [0.667, 0.172, -0.069] [0.758, -0.214, 0.031]</t>
  </si>
  <si>
    <t>[1.0, -0.035, 0.285] [0.806, 0.185, 0.136] [0.876, -0.202, -0.148]</t>
  </si>
  <si>
    <t>[1.0, 0.149, -0.238] [0.791, -0.195, 0.103] [0.683, 0.153, -0.126]</t>
  </si>
  <si>
    <t>[1.0, -0.085, -0.265] [0.787, 0.018, -0.229] [0.68, -0.096, 0.164]</t>
  </si>
  <si>
    <t>[1.0, 0.035, -0.285] [0.982, -0.226, -0.166] [0.917, 0.211, 0.155]</t>
  </si>
  <si>
    <t>[1.0, 0.124, 0.114] [0.774, -0.164, 0.164] [0.819, 0.094, -0.207]</t>
  </si>
  <si>
    <t>[1.0, -0.145, 0.007] [0.806, 0.171, -0.171] [0.804, -0.175, 0.158]</t>
  </si>
  <si>
    <t>[0.0, -0.0, 0.0] [1.0, 0.0, -0.0] [1.0, 0.0, -0.0]</t>
  </si>
  <si>
    <t>[1.0, 0.038, 0.284] [0.454, -0.046, 0.117] [0.57, -0.022, -0.162]</t>
  </si>
  <si>
    <t>[1.0, -0.105, 0.257] [0.457, 0.108, -0.071] [0.566, -0.157, 0.03]</t>
  </si>
  <si>
    <t>[1.0, -0.035, 0.285] [0.464, 0.107, 0.078] [0.562, -0.129, -0.095]</t>
  </si>
  <si>
    <t>[1.0, 0.103, -0.159] [0.526, -0.125, 0.079] [0.45, 0.095, -0.095]</t>
  </si>
  <si>
    <t>[1.0, -0.057, -0.199] [0.532, 0.025, -0.149] [0.441, -0.094, 0.094]</t>
  </si>
  <si>
    <t>[1.0, 0.035, -0.285] [0.534, -0.123, -0.09] [0.429, 0.099, 0.072]</t>
  </si>
  <si>
    <t>[1.0, 0.074, 0.099] [0.482, -0.102, 0.102] [0.522, 0.048, -0.137]</t>
  </si>
  <si>
    <t>[1.0, -0.093, 0.038] [0.493, 0.105, -0.105] [0.506, -0.114, 0.092]</t>
  </si>
  <si>
    <t>[1.0, -0.011, 0.088] [0.482, -0.102, 0.102] [0.521, -0.119, 0.09]</t>
  </si>
  <si>
    <t>[1.0, -0.009, 0.074] [0.486, 0.103, -0.103] [0.516, 0.075, -0.124]</t>
  </si>
  <si>
    <t>[1.0, -0.284, 0.039] [0.486, -0.053, 0.124] [0.516, 0.082, -0.121]</t>
  </si>
  <si>
    <t>[1.0, 0.272, 0.068] [0.497, 0.117, -0.078] [0.501, -0.108, 0.102]</t>
  </si>
  <si>
    <t>[0.975, -0.035, 0.278] [1.0, -0.139, -0.102] [0.0, -0.0, 0.0]</t>
  </si>
  <si>
    <t>[1.0, 0.021, -0.169] [0.0, -0.0, -0.0] [0.975, -0.224, -0.165]</t>
  </si>
  <si>
    <t>[1.0, 0.179, 0.175] [0.0, -0.0, -0.0] [0.404, 0.086, 0.086] [0.23, 0.023, 0.06]</t>
  </si>
  <si>
    <t>[1.0, 0.077, -0.268] [0.0, -0.0, -0.0] [0.21, 0.026, 0.052] [0.657, 0.024, 0.187]</t>
  </si>
  <si>
    <t>[1.0, 0.109, -0.147] [0.0, -0.0, 0.0] [0.246, 0.052, 0.052] [0.55, 0.024, 0.155]</t>
  </si>
  <si>
    <t>[1.0, 0.258, 0.102] [0.206, -0.062, -0.0] [0.242, 0.051, 0.051] [1.0, 0.068, 0.049]</t>
  </si>
  <si>
    <t>[1.0, 0.124, -0.248] [0.0, 0.0, -0.0] [0.526, -0.01, 0.154] [0.693, 0.029, 0.196]</t>
  </si>
  <si>
    <t>[1.0, 0.287, -0.031] [0.0, -0.0, -0.0] [0.836, 0.078, 0.219] [0.639, 0.044, 0.174]</t>
  </si>
  <si>
    <t>[1.0, 0.226, 0.178] [0.31, -0.093, 0.0] [0.0, 0.0, 0.0] [0.646, 0.089, 0.09]</t>
  </si>
  <si>
    <t>[1.0, 0.098, -0.259] [0.0, -0.0, -0.0] [0.338, 0.01, 0.097] [0.664, 0.026, 0.188]</t>
  </si>
  <si>
    <t>[1.0, 0.161, -0.143] [-0.0, 0.0, 0.0] [0.362, 0.077, 0.077] [0.623, 0.031, 0.174]</t>
  </si>
  <si>
    <t>[1.0, -0.183, 0.224] [0.072, 0.022, -0.0] [0.361, -0.108, -0.0] [0.191, -0.027, 0.046]</t>
  </si>
  <si>
    <t>[1.0, -0.083, -0.259] [0.0, 0.0, -0.0] [0.229, -0.069, -0.0] [0.627, 0.008, 0.185]</t>
  </si>
  <si>
    <t>[1.0, -0.118, -0.095] [0.0, 0.0, -0.0] [0.326, -0.098, -0.0] [0.448, 0.0, 0.134]</t>
  </si>
  <si>
    <t>[1.0, -0.258, 0.102] [0.215, 0.064, 0.0] [0.228, -0.048, -0.048] [1.0, -0.059, 0.082]</t>
  </si>
  <si>
    <t>[1.0, -0.123, -0.249] [0.0, 0.0, -0.0] [0.521, -0.137, 0.047] [0.694, 0.006, 0.206]</t>
  </si>
  <si>
    <t>[1.0, -0.3, -0.0] [0.034, 0.0, -0.0] [0.847, -0.252, 0.005] [0.612, -0.014, 0.178]</t>
  </si>
  <si>
    <t>[1.0, -0.226, 0.178] [0.31, 0.093, -0.0] [0.0, -0.0, -0.0] [0.646, -0.071, 0.104]</t>
  </si>
  <si>
    <t>[1.0, -0.1, -0.259] [0.0, 0.0, -0.0] [0.343, -0.096, 0.017] [0.658, 0.007, 0.194]</t>
  </si>
  <si>
    <t>[1.0, -0.178, -0.066] [0.0, 0.0, -0.0] [0.491, -0.147, 0.0] [0.486, -0.005, 0.144]</t>
  </si>
  <si>
    <t>[1.0, -0.0, 0.3] [0.085, -0.0, 0.026] [0.0, -0.0, -0.0] [0.262, -0.007, -0.076]</t>
  </si>
  <si>
    <t>[1.0, 0.0, -0.3] [0.0, 0.0, -0.0] [0.181, -0.031, 0.042] [0.632, 0.016, 0.183]</t>
  </si>
  <si>
    <t>[1.0, -0.0, -0.157] [0.0, -0.0, -0.0] [0.0, 0.0, 0.0] [0.396, 0.01, 0.115]</t>
  </si>
  <si>
    <t>[1.0, -0.0, 0.3] [0.0, 0.0, 0.0] [0.755, 0.127, -0.174] [1.0, 0.011, 0.13]</t>
  </si>
  <si>
    <t>[1.0, -0.0, -0.3] [0.0, 0.0, -0.0] [0.582, -0.098, 0.134] [0.734, 0.019, 0.212]</t>
  </si>
  <si>
    <t>[0.0, 0.0, 0.0] [0.141, 0.042, 0.0] [1.0, 0.071, 0.019] [1.0, 0.0, 0.3]</t>
  </si>
  <si>
    <t>[1.0, 0.0, 0.3] [0.058, -0.0, 0.017] [0.0, 0.0, -0.0] [0.995, -0.025, -0.288]</t>
  </si>
  <si>
    <t>[1.0, 0.0, -0.3] [0.0, 0.0, -0.0] [0.336, -0.057, 0.077] [0.672, 0.017, 0.194]</t>
  </si>
  <si>
    <t>[1.0, 0.0, -0.15] [0.0, -0.0, 0.0] [0.0, 0.0, 0.0] [0.971, 0.025, 0.281]</t>
  </si>
  <si>
    <t>[1.0, 0.0, -0.3] [1.0, 0.0, 0.193] [0.027, -0.004, 0.006] [0.0, -0.0, -0.0]</t>
  </si>
  <si>
    <t>[1.0, 0.0, -0.111] [0.0, 0.0, -0.0] [0.415, -0.125, -0.0] [0.575, 0.112, 0.126]</t>
  </si>
  <si>
    <t>[1.0, 0.0, -0.157] [0.208, -0.062, -0.0] [0.0, 0.0, 0.0] [0.777, -0.044, 0.215]</t>
  </si>
  <si>
    <t>[1.0, -0.224, -0.184] [0.0, -0.0, 0.0] [0.292, 0.037, 0.072] [0.714, 0.163, 0.125]</t>
  </si>
  <si>
    <t>[1.0, 0.233, -0.162] [0.01, 0.0, -0.003] [0.313, -0.094, -0.0] [0.68, -0.145, 0.142]</t>
  </si>
  <si>
    <t>[1.0, 0.0, 0.3] [0.232, 0.004, 0.014] [0.678, -0.147, 0.0]</t>
  </si>
  <si>
    <t>[1.0, -0.004, 0.156] [0.585, 0.173, 0.005] [0.688, -0.207, -0.0]</t>
  </si>
  <si>
    <t>[1.0, -0.013, 0.156] [0.363, 0.101, 0.018] [0.707, -0.212, -0.0]</t>
  </si>
  <si>
    <t>[1.0, 0.0, 0.3] [0.664, 0.14, 0.006] [0.839, -0.196, 0.0]</t>
  </si>
  <si>
    <t>[1.0, -0.009, 0.161] [0.674, 0.197, 0.013] [0.914, -0.274, -0.0]</t>
  </si>
  <si>
    <t>[0.858, 0.0, 0.257] [0.508, 0.117, -0.046] [1.0, -0.274, -0.062]</t>
  </si>
  <si>
    <t>[1.0, 0.0, 0.3] [0.543, 0.102, 0.008] [0.794, -0.182, 0.0]</t>
  </si>
  <si>
    <t>[1.0, -0.005, 0.158] [0.612, 0.18, 0.008] [0.756, -0.227, -0.0]</t>
  </si>
  <si>
    <t>[0.785, 0.151, 0.163] [0.071, 0.0, -0.021] [1.0, -0.286, 0.033]</t>
  </si>
  <si>
    <t>[1.0, 0.0, 0.3] [0.678, 0.147, 0.0] [0.232, -0.004, 0.014]</t>
  </si>
  <si>
    <t>[1.0, 0.004, 0.156] [0.688, 0.207, -0.0] [0.585, -0.173, 0.005]</t>
  </si>
  <si>
    <t>[1.0, 0.013, 0.156] [0.707, 0.212, -0.0] [0.363, -0.101, 0.018]</t>
  </si>
  <si>
    <t>[1.0, 0.0, 0.3] [1.0, 0.196, 0.161] [0.825, -0.14, 0.167]</t>
  </si>
  <si>
    <t>[1.0, 0.009, 0.161] [0.914, 0.274, -0.0] [0.674, -0.197, 0.013]</t>
  </si>
  <si>
    <t>[0.858, 0.0, 0.257] [1.0, 0.274, -0.062] [0.508, -0.117, -0.046]</t>
  </si>
  <si>
    <t>[1.0, 0.0, 0.3] [0.794, 0.182, -0.0] [0.543, -0.102, 0.008]</t>
  </si>
  <si>
    <t>[1.0, 0.005, 0.158] [0.756, 0.227, -0.0] [0.612, -0.18, 0.008]</t>
  </si>
  <si>
    <t>[0.785, -0.151, 0.163] [1.0, 0.286, 0.033] [0.071, 0.0, -0.021]</t>
  </si>
  <si>
    <t>[1.0, 0.0, 0.3] [0.448, 0.075, 0.0] [0.448, -0.075, 0.0]</t>
  </si>
  <si>
    <t>[1.0, 0.0, 0.156] [0.633, 0.19, -0.0] [0.633, -0.19, 0.0]</t>
  </si>
  <si>
    <t>[1.0, -0.0, 0.153] [0.518, 0.155, 0.0] [0.518, -0.155, -0.0]</t>
  </si>
  <si>
    <t>[1.0, 0.0, 0.3] [0.749, 0.168, 0.0] [0.749, -0.168, 0.0]</t>
  </si>
  <si>
    <t>[1.0, 0.0, 0.159] [0.791, 0.237, -0.0] [0.791, -0.237, 0.0]</t>
  </si>
  <si>
    <t>[1.0, 0.0, 0.3] [1.0, 0.228, 0.058] [1.0, -0.228, 0.058]</t>
  </si>
  <si>
    <t>[1.0, 0.0, 0.3] [0.664, 0.142, 0.0] [0.664, -0.142, 0.0]</t>
  </si>
  <si>
    <t>[1.0, 0.0, 0.157] [0.68, 0.204, -0.0] [0.68, -0.204, 0.0]</t>
  </si>
  <si>
    <t>[1.0, 0.0, 0.245] [0.67, 0.201, -0.0] [0.67, -0.201, 0.0]</t>
  </si>
  <si>
    <t>[1.0, -0.0, -0.3] [1.0, -0.068, 0.268] [1.0, 0.068, 0.268]</t>
  </si>
  <si>
    <t>[1.0, -0.201, 0.207] [0.532, 0.082, 0.126] [0.943, -0.283, -0.0]</t>
  </si>
  <si>
    <t>[1.0, 0.201, 0.207] [0.943, 0.283, -0.0] [0.532, -0.082, 0.126]</t>
  </si>
  <si>
    <t>[1.0, -0.214, 0.207] [0.523, 0.105, 0.039] [0.865, -0.259, -0.0]</t>
  </si>
  <si>
    <t>[1.0, 0.214, 0.207] [0.865, 0.259, -0.0] [0.523, -0.105, 0.039]</t>
  </si>
  <si>
    <t>[1.0, 0.0, 0.3] [0.0, 0.0, -0.0] [0.309, 0.004, 0.091] [0.755, -0.147, 0.076]</t>
  </si>
  <si>
    <t>[1.0, -0.004, 0.156] [0.0, 0.0, 0.0] [0.585, 0.173, 0.005] [0.688, -0.207, 0.0]</t>
  </si>
  <si>
    <t>[1.0, -0.013, 0.156] [0.0, 0.0, -0.0] [0.363, 0.101, 0.018] [0.707, -0.212, -0.0]</t>
  </si>
  <si>
    <t>[1.0, 0.0, 0.3] [0.0, 0.0, -0.0] [0.825, 0.14, 0.167] [1.0, -0.196, 0.161]</t>
  </si>
  <si>
    <t>[1.0, -0.009, 0.161] [0.0, 0.0, -0.0] [0.674, 0.197, 0.013] [0.914, -0.274, -0.0]</t>
  </si>
  <si>
    <t>[0.858, 0.0, 0.257] [0.0, 0.0, -0.0] [0.508, 0.117, -0.046] [1.0, -0.274, -0.062]</t>
  </si>
  <si>
    <t>[1.0, 0.0, 0.3] [0.0, 0.0, -0.0] [0.703, 0.102, 0.169] [0.954, -0.182, 0.161]</t>
  </si>
  <si>
    <t>[1.0, -0.005, 0.158] [0.0, 0.0, -0.0] [0.612, 0.18, 0.008] [0.756, -0.227, 0.0]</t>
  </si>
  <si>
    <t>[0.785, 0.151, 0.163] [0.0, -0.0, 0.0] [0.071, -0.0, -0.021] [1.0, -0.286, 0.033]</t>
  </si>
  <si>
    <t>[1.0, 0.0, 0.3] [0.0, 0.0, -0.0] [0.755, 0.147, 0.076] [0.309, -0.004, 0.091]</t>
  </si>
  <si>
    <t>[1.0, 0.004, 0.156] [0.0, -0.0, 0.0] [0.688, 0.207, 0.0] [0.585, -0.173, 0.005]</t>
  </si>
  <si>
    <t>[1.0, 0.013, 0.156] [0.0, 0.0, 0.0] [0.707, 0.212, 0.0] [0.363, -0.101, 0.018]</t>
  </si>
  <si>
    <t>[1.0, 0.0, 0.3] [0.0, 0.0, -0.0] [1.0, 0.196, 0.161] [0.825, -0.14, 0.167]</t>
  </si>
  <si>
    <t>[1.0, 0.009, 0.161] [0.0, 0.0, -0.0] [0.914, 0.274, 0.0] [0.674, -0.197, 0.013]</t>
  </si>
  <si>
    <t>[0.858, 0.0, 0.257] [0.0, 0.0, -0.0] [1.0, 0.274, -0.062] [0.508, -0.117, -0.046]</t>
  </si>
  <si>
    <t>[1.0, 0.0, 0.3] [0.0, 0.0, -0.0] [0.954, 0.182, 0.161] [0.703, -0.102, 0.169]</t>
  </si>
  <si>
    <t>[1.0, 0.005, 0.158] [0.0, 0.0, -0.0] [0.756, 0.227, 0.0] [0.612, -0.18, 0.008]</t>
  </si>
  <si>
    <t>[0.785, -0.151, 0.163] [0.0, 0.0, 0.0] [1.0, 0.286, 0.033] [0.071, 0.0, -0.021]</t>
  </si>
  <si>
    <t>[1.0, 0.0, 0.3] [0.0, 0.0, -0.0] [0.596, 0.075, 0.147] [0.596, -0.075, 0.147]</t>
  </si>
  <si>
    <t>[1.0, 0.0, 0.156] [0.0, -0.0, 0.0] [0.633, 0.19, -0.0] [0.633, -0.19, 0.0]</t>
  </si>
  <si>
    <t>[1.0, -0.0, 0.153] [0.0, 0.0, 0.0] [0.518, 0.155, 0.0] [0.518, -0.155, -0.0]</t>
  </si>
  <si>
    <t>[1.0, 0.0, 0.3] [0.0, 0.0, -0.0] [0.97, 0.168, 0.221] [0.97, -0.168, 0.221]</t>
  </si>
  <si>
    <t>[1.0, -0.0, 0.159] [0.0, 0.0, -0.0] [0.791, 0.237, 0.0] [0.791, -0.237, -0.0]</t>
  </si>
  <si>
    <t>[1.0, 0.0, 0.3] [0.0, 0.0, -0.0] [1.0, 0.228, 0.058] [1.0, -0.228, 0.058]</t>
  </si>
  <si>
    <t>[1.0, 0.0, 0.3] [0.0, 0.0, -0.0] [0.865, 0.142, 0.2] [0.865, -0.142, 0.2]</t>
  </si>
  <si>
    <t>[1.0, 0.0, 0.157] [0.0, 0.0, -0.0] [0.68, 0.204, -0.0] [0.68, -0.204, 0.0]</t>
  </si>
  <si>
    <t>[1.0, -0.0, 0.245] [0.0, 0.0, -0.0] [0.67, 0.201, 0.0] [0.67, -0.201, -0.0]</t>
  </si>
  <si>
    <t>[0.736, 0.0, 0.052] [1.0, -0.08, 0.267] [1.0, -0.3, 0.0] [1.0, 0.3, 0.0]</t>
  </si>
  <si>
    <t>[1.0, -0.201, 0.207] [0.0, 0.0, -0.0] [0.532, 0.082, 0.126] [0.943, -0.283, -0.0]</t>
  </si>
  <si>
    <t>[1.0, 0.201, 0.207] [0.0, -0.0, 0.0] [0.943, 0.283, -0.0] [0.532, -0.082, 0.126]</t>
  </si>
  <si>
    <t>[1.0, -0.214, 0.207] [0.0, 0.0, 0.0] [0.523, 0.105, 0.039] [0.865, -0.259, -0.0]</t>
  </si>
  <si>
    <t>[1.0, 0.214, 0.207] [0.0, -0.0, -0.0] [0.865, 0.259, 0.0] [0.523, -0.105, 0.039]</t>
  </si>
  <si>
    <t>[1.0, -0.203, -0.198] [1.0, 0.0, 0.3] [0.387, 0.0, 0.116] [0.805, -0.231, -0.026]</t>
  </si>
  <si>
    <t>[1.0, -0.048, -0.28] [0.993, -0.143, 0.239] [0.487, 0.0, 0.146] [1.0, -0.299, 0.001]</t>
  </si>
  <si>
    <t>[1.0, -0.143, -0.241] [1.0, -0.056, 0.277] [0.425, 0.0, 0.127] [0.884, -0.26, -0.012]</t>
  </si>
  <si>
    <t>[1.0, 0.152, -0.237] [0.9, -0.073, 0.004] [0.337, 0.0, 0.101] [1.0, -0.0, -0.3]</t>
  </si>
  <si>
    <t>[1.0, -0.0, -0.3] [1.0, 0.044, 0.024] [0.231, 0.0, 0.034] [0.904, 0.0, -0.271]</t>
  </si>
  <si>
    <t>[1.0, 0.054, -0.277] [1.0, 0.004, 0.017] [0.241, -0.0, 0.072] [0.97, -0.0, -0.291]</t>
  </si>
  <si>
    <t>[1.0, -0.0, -0.3] [1.0, -0.049, 0.28] [0.248, 0.009, 0.0] [1.0, -0.063, -0.246]</t>
  </si>
  <si>
    <t>[1.0, 0.0, -0.3] [1.0, -0.154, 0.171] [0.505, 0.0, 0.0] [0.983, -0.209, -0.207]</t>
  </si>
  <si>
    <t>[1.0, -0.0, -0.3] [1.0, -0.125, 0.215] [0.426, 0.0, 0.0] [0.991, -0.163, -0.23]</t>
  </si>
  <si>
    <t>[1.0, 0.0, 0.3] [0.91, 0.0, 0.12] [0.404, 0.0, 0.0] [1.0, -0.203, 0.205]</t>
  </si>
  <si>
    <t>[1.0, 0.096, 0.26] [0.763, -0.09, 0.14] [0.55, 0.0, -0.165] [1.0, -0.212, 0.212]</t>
  </si>
  <si>
    <t>[1.0, 0.0, 0.3] [0.892, 0.0, 0.156] [0.408, 0.0, -0.106] [1.0, -0.2, 0.217]</t>
  </si>
  <si>
    <t>[1.0, 0.0, 0.3] [1.0, 0.0, -0.19] [0.538, 0.0, 0.0] [0.877, -0.144, -0.109]</t>
  </si>
  <si>
    <t>[1.0, 0.0, 0.3] [1.0, 0.0, -0.3] [0.617, 0.0, -0.077] [0.834, -0.158, -0.117]</t>
  </si>
  <si>
    <t>[1.0, 0.0, 0.3] [1.0, 0.0, -0.253] [0.577, 0.0, 0.0] [0.857, -0.158, -0.098]</t>
  </si>
  <si>
    <t>[1.0, 0.0, 0.3] [1.0, -0.12, -0.048] [0.669, 0.0, 0.0] [0.966, -0.29, 0.0]</t>
  </si>
  <si>
    <t>[1.0, 0.0, 0.3] [1.0, -0.018, -0.127] [0.532, 0.0, 0.0] [0.972, -0.242, 0.12]</t>
  </si>
  <si>
    <t>[1.0, 0.0, 0.3] [1.0, -0.076, -0.082] [0.611, 0.0, 0.0] [0.968, -0.269, 0.051]</t>
  </si>
  <si>
    <t>[1.0, -0.096, 0.057] [1.0, 0.0, 0.3] [0.302, 0.014, 0.085] [1.0, -0.23, 0.168]</t>
  </si>
  <si>
    <t>[1.0, -0.063, -0.062] [1.0, 0.0, 0.3] [0.258, 0.077, -0.001] [1.0, -0.197, 0.218]</t>
  </si>
  <si>
    <t>[1.0, -0.076, -0.0] [1.0, 0.0, 0.3] [0.274, 0.055, 0.059] [1.0, -0.213, 0.21]</t>
  </si>
  <si>
    <t>[1.0, 0.19, 0.076] [0.948, -0.05, -0.264] [0.425, 0.0, 0.128] [1.0, -0.0, -0.3]</t>
  </si>
  <si>
    <t>[1.0, 0.148, -0.082] [1.0, 0.0, -0.3] [0.368, -0.022, 0.017] [1.0, -0.0, -0.3]</t>
  </si>
  <si>
    <t>[1.0, 0.148, -0.0] [1.0, 0.0, -0.3] [0.368, -0.022, 0.099] [1.0, -0.0, -0.3]</t>
  </si>
  <si>
    <t>[1.0, 0.0, 0.3] [1.0, -0.125, 0.215] [0.516, 0.0, 0.0] [0.991, -0.163, -0.23]</t>
  </si>
  <si>
    <t>[1.0, 0.0, -0.3] [1.0, 0.0, -0.071] [0.375, 0.0, 0.0] [0.979, -0.199, 0.08]</t>
  </si>
  <si>
    <t>[1.0, 0.071, -0.0] [0.982, 0.0, -0.295] [0.373, 0.047, 0.092] [1.0, 0.0, -0.3]</t>
  </si>
  <si>
    <t>[1.0, 0.008, -0.0] [1.0, 0.0, 0.3] [0.246, 0.031, 0.061] [1.0, -0.185, 0.223]</t>
  </si>
  <si>
    <t>[1.0, 0.0, -0.3] [1.0, -0.125, 0.215] [0.516, 0.0, 0.0] [0.991, -0.163, -0.23]</t>
  </si>
  <si>
    <t>[1.0, 0.0, 0.3] [1.0, -0.076, -0.082] [0.521, 0.0, 0.0] [0.968, -0.269, 0.051]</t>
  </si>
  <si>
    <t>[1.0, -0.3, -0.0] [1.0, -0.298, 0.005] [0.249, -0.02, 0.067] [1.0, 0.243, 0.137]</t>
  </si>
  <si>
    <t>[1.0, 0.3, -0.0] [0.92, 0.231, 0.108] [0.257, 0.077, -0.0] [1.0, -0.256, -0.106]</t>
  </si>
  <si>
    <t>[1.0, -0.073, 0.013] [0.364, 0.109, 0.0] [0.491, -0.036, 0.132]</t>
  </si>
  <si>
    <t>[1.0, -0.076, -0.269] [0.378, 0.113, 0.0] [0.471, -0.038, 0.118]</t>
  </si>
  <si>
    <t>[1.0, -0.074, -0.129] [0.371, 0.111, -0.0] [0.481, -0.037, 0.129]</t>
  </si>
  <si>
    <t>[1.0, 0.073, 0.013] [0.364, -0.109, -0.0] [0.491, 0.036, 0.132]</t>
  </si>
  <si>
    <t>[1.0, 0.076, -0.269] [0.378, -0.113, -0.0] [0.471, 0.038, 0.118]</t>
  </si>
  <si>
    <t>[1.0, 0.074, -0.129] [0.371, -0.111, -0.0] [0.481, 0.037, 0.129]</t>
  </si>
  <si>
    <t>[1.0, 0.0, 0.3] [0.028, -0.0, 0.008] [0.51, 0.0, 0.153]</t>
  </si>
  <si>
    <t>[1.0, -0.0, -0.3] [0.049, -0.0, -0.015] [0.49, -0.0, -0.147]</t>
  </si>
  <si>
    <t>[1.0, 0.0, -0.144] [0.0, 0.0, 0.0] [0.478, 0.0, 0.144]</t>
  </si>
  <si>
    <t>[1.0, -0.164, 0.211] [0.822, 0.247, -0.0] [0.507, -0.082, 0.118]</t>
  </si>
  <si>
    <t>[1.0, -0.17, -0.23] [0.848, 0.255, 0.0] [0.491, -0.085, -0.11]</t>
  </si>
  <si>
    <t>[1.0, -0.172, -0.109] [0.861, 0.258, 0.0] [0.484, -0.086, 0.109]</t>
  </si>
  <si>
    <t>[1.0, 0.164, 0.211] [0.822, -0.247, -0.0] [0.507, 0.082, 0.118]</t>
  </si>
  <si>
    <t>[1.0, 0.17, -0.23] [0.848, -0.255, -0.0] [0.491, 0.085, -0.11]</t>
  </si>
  <si>
    <t>[1.0, 0.172, -0.109] [0.861, -0.258, -0.0] [0.484, 0.086, 0.109]</t>
  </si>
  <si>
    <t>[0.727, -0.0, 0.218] [1.0, 0.0, 0.3] [0.349, -0.0, 0.105]</t>
  </si>
  <si>
    <t>[0.747, 0.0, -0.224] [1.0, 0.0, -0.3] [0.388, 0.0, -0.116]</t>
  </si>
  <si>
    <t>[0.0, 0.0, 0.0] [1.0, 0.0, 0.0] [0.0, 0.0, 0.0]</t>
  </si>
  <si>
    <t>[1.0, -0.101, 0.074] [0.504, 0.151, 0.0] [0.496, -0.05, 0.128]</t>
  </si>
  <si>
    <t>[1.0, -0.105, -0.257] [0.523, 0.157, 0.0] [0.477, -0.052, 0.048]</t>
  </si>
  <si>
    <t>[1.0, -0.104, -0.123] [0.518, 0.156, 0.0] [0.482, -0.052, 0.123]</t>
  </si>
  <si>
    <t>[1.0, 0.101, 0.074] [0.504, -0.151, -0.0] [0.496, 0.05, 0.128]</t>
  </si>
  <si>
    <t>[1.0, 0.105, -0.257] [0.523, -0.157, -0.0] [0.477, 0.052, 0.048]</t>
  </si>
  <si>
    <t>[1.0, 0.104, -0.123] [0.518, -0.156, -0.0] [0.482, 0.052, 0.123]</t>
  </si>
  <si>
    <t>[1.0, 0.0, 0.3] [0.5, 0.0, 0.15] [0.5, 0.0, 0.15]</t>
  </si>
  <si>
    <t>[1.0, 0.0, -0.3] [0.5, 0.0, -0.15] [0.5, 0.0, -0.15]</t>
  </si>
  <si>
    <t>[1.0, 0.0, 0.0] [0.5, 0.15, -0.0] [0.5, -0.15, -0.0]</t>
  </si>
  <si>
    <t>[1.0, 0.0, -0.3] [0.0, 0.0, 0.0] [1.0, 0.0, 0.3]</t>
  </si>
  <si>
    <t>[1.0, 0.0, 0.3] [1.0, 0.0, -0.3] [0.0, 0.0, 0.0]</t>
  </si>
  <si>
    <t>[1.0, -0.3, 0.0] [0.5, -0.15, -0.0] [0.5, -0.15, 0.0]</t>
  </si>
  <si>
    <t>[1.0, 0.3, -0.0] [0.5, 0.15, -0.0] [0.5, 0.15, 0.0]</t>
  </si>
  <si>
    <t>[1.0, -0.025, 0.044] [1.0, -0.259, 0.098] [1.0, -0.265, 0.084] [0.671, -0.201, -0.0]</t>
  </si>
  <si>
    <t>[1.0, -0.023, 0.006] [1.0, -0.259, 0.099] [1.0, -0.251, 0.117] [0.687, -0.206, 0.0]</t>
  </si>
  <si>
    <t>[1.0, -0.024, 0.025] [1.0, -0.259, 0.099] [1.0, -0.258, 0.101] [0.679, -0.204, -0.0]</t>
  </si>
  <si>
    <t>[1.0, -0.033, -0.028] [1.0, -0.23, 0.168] [1.0, -0.291, 0.021] [0.637, -0.191, 0.0]</t>
  </si>
  <si>
    <t>[1.0, -0.031, -0.066] [1.0, -0.23, 0.169] [1.0, -0.277, 0.056] [0.654, -0.196, 0.0]</t>
  </si>
  <si>
    <t>[1.0, -0.032, -0.047] [1.0, -0.23, 0.168] [1.0, -0.284, 0.039] [0.645, -0.194, -0.0]</t>
  </si>
  <si>
    <t>[1.0, -0.029, 0.009] [1.0, -0.245, 0.133] [1.0, -0.278, 0.053] [0.654, -0.196, -0.0]</t>
  </si>
  <si>
    <t>[1.0, -0.027, -0.029] [1.0, -0.245, 0.134] [1.0, -0.264, 0.087] [0.671, -0.201, 0.0]</t>
  </si>
  <si>
    <t>[1.0, -0.028, -0.011] [1.0, -0.245, 0.133] [1.0, -0.271, 0.07] [0.663, -0.199, 0.0]</t>
  </si>
  <si>
    <t>[1.0, 0.029, 0.04] [0.681, 0.144, -0.144] [0.993, 0.252, 0.11] [1.0, 0.3, 0.0]</t>
  </si>
  <si>
    <t>[1.0, 0.027, 0.002] [0.696, 0.148, -0.148] [0.995, 0.239, 0.144] [1.0, 0.3, 0.0]</t>
  </si>
  <si>
    <t>[1.0, 0.028, 0.021] [0.689, 0.146, -0.146] [0.994, 0.245, 0.127] [1.0, 0.3, 0.0]</t>
  </si>
  <si>
    <t>[0.934, 0.033, -0.034] [0.646, 0.137, -0.137] [1.0, 0.282, 0.044] [1.0, 0.3, 0.0]</t>
  </si>
  <si>
    <t>[0.932, 0.031, -0.072] [0.663, 0.141, -0.141] [1.0, 0.267, 0.079] [1.0, 0.3, -0.0]</t>
  </si>
  <si>
    <t>[0.933, 0.032, -0.053] [0.655, 0.139, -0.139] [1.0, 0.274, 0.062] [1.0, 0.3, -0.0]</t>
  </si>
  <si>
    <t>[0.971, 0.031, 0.003] [0.663, 0.141, -0.141] [1.0, 0.268, 0.078] [1.0, 0.3, 0.0]</t>
  </si>
  <si>
    <t>[0.969, 0.029, -0.035] [0.679, 0.144, -0.144] [1.0, 0.253, 0.112] [1.0, 0.3, -0.0]</t>
  </si>
  <si>
    <t>[0.97, 0.03, -0.016] [0.671, 0.142, -0.142] [1.0, 0.261, 0.095] [1.0, 0.3, 0.0]</t>
  </si>
  <si>
    <t>[1.0, 0.0, 0.3] [1.0, -0.152, -0.065] [1.0, 0.0, 0.3] [1.0, 0.096, -0.135]</t>
  </si>
  <si>
    <t>[1.0, 0.002, 0.283] [0.998, 0.212, -0.212] [0.715, 0.0, 0.214] [1.0, -0.286, -0.033]</t>
  </si>
  <si>
    <t>[1.0, 0.0, 0.3] [1.0, -0.061, -0.153] [1.0, 0.0, 0.3] [1.0, -0.027, -0.162]</t>
  </si>
  <si>
    <t>[0.867, -0.0, -0.26] [1.0, -0.139, 0.242] [1.0, 0.0, -0.3] [1.0, 0.245, 0.134]</t>
  </si>
  <si>
    <t>[1.0, -0.0, -0.3] [1.0, 0.167, 0.231] [0.682, -0.0, -0.205] [1.0, -0.023, 0.284]</t>
  </si>
  <si>
    <t>[1.0, -0.0, -0.3] [1.0, 0.072, 0.269] [0.776, 0.0, -0.233] [1.0, 0.079, 0.267]</t>
  </si>
  <si>
    <t>[1.0, 0.0, 0.3] [1.0, -0.262, 0.092] [1.0, -0.009, 0.115] [0.991, 0.283, -0.035]</t>
  </si>
  <si>
    <t>[1.0, 0.0, -0.3] [1.0, 0.286, 0.034] [0.724, -0.0, -0.05] [1.0, -0.226, 0.178]</t>
  </si>
  <si>
    <t>[1.0, 0.0, 0.3] [1.0, -0.0, -0.0] [1.0, 0.0, 0.3] [1.0, 0.0, 0.0]</t>
  </si>
  <si>
    <t>[1.0, 0.0, -0.3] [1.0, 0.025, 0.277] [0.468, 0.0, -0.14] [1.0, 0.123, 0.249]</t>
  </si>
  <si>
    <t>[0.968, 0.047, -0.015] [0.691, 0.147, -0.147] [1.0, 0.263, 0.09] [1.0, 0.3, 0.0]</t>
  </si>
  <si>
    <t>[1.0, -0.045, -0.01] [1.0, -0.244, 0.134] [1.0, -0.273, 0.065] [0.682, -0.205, -0.0]</t>
  </si>
  <si>
    <t>[1.0, -0.3, 0.0] [1.0, -0.103, -0.257] [1.0, 0.3, -0.0] [1.0, 0.046, 0.273]</t>
  </si>
  <si>
    <t>[1.0, 0.3, 0.0] [1.0, 0.103, 0.257] [1.0, -0.3, -0.0] [1.0, -0.046, -0.273]</t>
  </si>
  <si>
    <t>[0.934, -0.153, 0.015] [0.537, -0.161, 0.0] [1.0, -0.267, -0.079] [1.0, 0.3, 0.0]</t>
  </si>
  <si>
    <t>[0.936, -0.144, 0.055] [0.562, -0.169, -0.0] [1.0, -0.252, -0.116] [1.0, 0.3, 0.0]</t>
  </si>
  <si>
    <t>[0.935, -0.148, 0.035] [0.55, -0.165, 0.0] [1.0, -0.26, -0.098] [1.0, 0.3, 0.0]</t>
  </si>
  <si>
    <t>[1.0, -0.156, 0.044] [0.528, -0.159, -0.0] [0.98, -0.273, -0.052] [1.0, 0.3, 0.0]</t>
  </si>
  <si>
    <t>[1.0, -0.146, 0.084] [0.555, -0.166, 0.0] [0.979, -0.256, -0.09] [1.0, 0.3, 0.0]</t>
  </si>
  <si>
    <t>[1.0, -0.151, 0.064] [0.542, -0.162, -0.0] [0.98, -0.264, -0.071] [1.0, 0.3, 0.0]</t>
  </si>
  <si>
    <t>[0.977, -0.156, 0.03] [0.528, -0.158, 0.0] [1.0, -0.273, -0.066] [1.0, 0.3, 0.0]</t>
  </si>
  <si>
    <t>[0.978, -0.147, 0.07] [0.554, -0.166, -0.0] [1.0, -0.257, -0.104] [1.0, 0.3, 0.0]</t>
  </si>
  <si>
    <t>[0.977, -0.151, 0.05] [0.541, -0.162, -0.0] [1.0, -0.265, -0.085] [1.0, 0.3, 0.0]</t>
  </si>
  <si>
    <t>[0.934, 0.153, 0.015] [1.0, 0.3, 0.0] [1.0, 0.267, -0.079] [0.537, -0.161, -0.0]</t>
  </si>
  <si>
    <t>[0.936, 0.144, 0.055] [1.0, 0.3, 0.0] [1.0, 0.252, -0.116] [0.562, -0.169, 0.0]</t>
  </si>
  <si>
    <t>[0.935, 0.148, 0.035] [1.0, 0.3, 0.0] [1.0, 0.26, -0.098] [0.55, -0.165, 0.0]</t>
  </si>
  <si>
    <t>[1.0, 0.156, 0.044] [1.0, 0.3, 0.0] [0.98, 0.273, -0.052] [0.528, -0.159, -0.0]</t>
  </si>
  <si>
    <t>[1.0, 0.146, 0.084] [1.0, 0.3, 0.0] [0.979, 0.256, -0.09] [0.555, -0.166, -0.0]</t>
  </si>
  <si>
    <t>[1.0, 0.151, 0.064] [1.0, 0.3, 0.0] [0.98, 0.264, -0.071] [0.542, -0.162, -0.0]</t>
  </si>
  <si>
    <t>[0.977, 0.156, 0.03] [1.0, 0.3, 0.0] [1.0, 0.273, -0.066] [0.528, -0.158, 0.0]</t>
  </si>
  <si>
    <t>[0.978, 0.147, 0.07] [1.0, 0.3, 0.0] [1.0, 0.257, -0.104] [0.554, -0.166, 0.0]</t>
  </si>
  <si>
    <t>[0.977, 0.151, 0.05] [1.0, 0.3, 0.0] [1.0, 0.265, -0.085] [0.541, -0.162, -0.0]</t>
  </si>
  <si>
    <t>[0.823, -0.0, -0.247] [1.0, 0.212, -0.212] [1.0, -0.0, -0.21] [1.0, 0.212, -0.212]</t>
  </si>
  <si>
    <t>[0.286, -0.0, -0.079] [1.0, -0.3, -0.0] [1.0, 0.0, -0.3] [1.0, -0.3, -0.0]</t>
  </si>
  <si>
    <t>[0.772, -0.0, -0.232] [1.0, -0.014, -0.294] [1.0, -0.0, -0.3] [1.0, -0.014, -0.294]</t>
  </si>
  <si>
    <t>[1.0, 0.0, 0.112] [1.0, 0.3, 0.0] [0.476, 0.0, 0.143] [1.0, 0.3, -0.0]</t>
  </si>
  <si>
    <t>[1.0, 0.0, 0.3] [1.0, -0.224, 0.183] [0.692, 0.0, 0.208] [1.0, -0.224, 0.183]</t>
  </si>
  <si>
    <t>[1.0, 0.0, 0.3] [1.0, 0.089, 0.263] [0.707, 0.0, 0.212] [1.0, 0.089, 0.263]</t>
  </si>
  <si>
    <t>[1.0, 0.0, -0.3] [1.0, 0.281, -0.047] [1.0, 0.0, 0.156] [1.0, 0.281, -0.047]</t>
  </si>
  <si>
    <t>[1.0, -0.0, 0.3] [1.0, -0.3, -0.0] [0.901, 0.0, -0.148] [1.0, -0.3, 0.0]</t>
  </si>
  <si>
    <t>[1.0, 0.0, -0.3] [1.0, 0.0, 0.0] [1.0, 0.0, -0.3] [1.0, -0.0, -0.0]</t>
  </si>
  <si>
    <t>[1.0, 0.0, 0.3] [1.0, 0.0, 0.0] [1.0, 0.0, 0.3] [1.0, -0.0, -0.0]</t>
  </si>
  <si>
    <t>[0.979, 0.161, 0.047] [1.0, 0.3, -0.0] [1.0, 0.267, -0.08] [0.572, -0.172, -0.0]</t>
  </si>
  <si>
    <t>[0.979, -0.161, 0.047] [0.572, -0.172, -0.0] [1.0, -0.267, -0.08] [1.0, 0.3, -0.0]</t>
  </si>
  <si>
    <t>[1.0, -0.3, -0.0] [1.0, 0.047, 0.281] [1.0, 0.3, 0.0] [1.0, -0.047, -0.281]</t>
  </si>
  <si>
    <t>[1.0, 0.3, 0.0] [1.0, -0.047, -0.281] [1.0, -0.3, -0.0] [1.0, 0.047, 0.281]</t>
  </si>
  <si>
    <t>Petri-hold_X</t>
  </si>
  <si>
    <t>Petri-hold_-X</t>
  </si>
  <si>
    <t>Petri-hold_Y</t>
  </si>
  <si>
    <t>Petri-hold_-Y</t>
  </si>
  <si>
    <t>Petri-hold_Z</t>
  </si>
  <si>
    <t>Petri-hold_-Z</t>
  </si>
  <si>
    <t>Petri-write</t>
  </si>
  <si>
    <t>Marker-hold_X</t>
  </si>
  <si>
    <t>Marker-hold_-X</t>
  </si>
  <si>
    <t>Marker-hold_Y</t>
  </si>
  <si>
    <t>Marker-hold_-Y</t>
  </si>
  <si>
    <t>Marker-hold_Z</t>
  </si>
  <si>
    <t>Marker-hold_-Z</t>
  </si>
  <si>
    <t>Marker-uncap</t>
  </si>
  <si>
    <t>Marker-recap</t>
  </si>
  <si>
    <t>Marker-write</t>
  </si>
  <si>
    <t>Marker_Cap-hold_X</t>
  </si>
  <si>
    <t>Marker_Cap-hold_-X</t>
  </si>
  <si>
    <t>Marker_Cap-hold_Y</t>
  </si>
  <si>
    <t>Marker_Cap-hold_-Y</t>
  </si>
  <si>
    <t>Marker_Cap-hold_Z</t>
  </si>
  <si>
    <t>Marker_Cap-hold_-Z</t>
  </si>
  <si>
    <t>Marker_Cap-uncap</t>
  </si>
  <si>
    <t>Marker_Cap-recap</t>
  </si>
  <si>
    <t>Kit-hold_X</t>
  </si>
  <si>
    <t>Kit-hold_-X</t>
  </si>
  <si>
    <t>Kit-hold_Y</t>
  </si>
  <si>
    <t>Kit-hold_-Y</t>
  </si>
  <si>
    <t>Kit-hold_Z</t>
  </si>
  <si>
    <t>Kit-hold_-Z</t>
  </si>
  <si>
    <t>Kit-open</t>
  </si>
  <si>
    <t>Kit_Tab-hold_X</t>
  </si>
  <si>
    <t>Kit_Tab-hold_-X</t>
  </si>
  <si>
    <t>Kit_Tab-hold_Y</t>
  </si>
  <si>
    <t>Kit_Tab-hold_-Y</t>
  </si>
  <si>
    <t>Kit_Tab-hold_Z</t>
  </si>
  <si>
    <t>Kit_Tab-hold_-Z</t>
  </si>
  <si>
    <t>Kit_Tab-open</t>
  </si>
  <si>
    <t>Canister-hold_X</t>
  </si>
  <si>
    <t>Canister-hold_-X</t>
  </si>
  <si>
    <t>Canister-hold_Y</t>
  </si>
  <si>
    <t>Canister-hold_-Y</t>
  </si>
  <si>
    <t>Canister-hold_Z</t>
  </si>
  <si>
    <t>Canister-hold_-Z</t>
  </si>
  <si>
    <t>Canister-insert</t>
  </si>
  <si>
    <t>Canister-remove</t>
  </si>
  <si>
    <t>Tube-hold_X</t>
  </si>
  <si>
    <t>Tube-hold_-X</t>
  </si>
  <si>
    <t>Tube-hold_Y</t>
  </si>
  <si>
    <t>Tube-hold_-Y</t>
  </si>
  <si>
    <t>Tube-hold_Z</t>
  </si>
  <si>
    <t>Tube-hold_-Z</t>
  </si>
  <si>
    <t>Tube-insert</t>
  </si>
  <si>
    <t>Needle-uncap</t>
  </si>
  <si>
    <t>Needle-hold_X</t>
  </si>
  <si>
    <t>Needle-hold_-X</t>
  </si>
  <si>
    <t>Needle-hold_Y</t>
  </si>
  <si>
    <t>Needle-hold_-Y</t>
  </si>
  <si>
    <t>Needle-hold_Z</t>
  </si>
  <si>
    <t>Needle-hold_-Z</t>
  </si>
  <si>
    <t>Needle-pierce</t>
  </si>
  <si>
    <t>Needle-unpierce</t>
  </si>
  <si>
    <t>Needle-hold horizontal</t>
  </si>
  <si>
    <t>Needle_Cap-uncap</t>
  </si>
  <si>
    <t>Rinse_Glass-hold_X</t>
  </si>
  <si>
    <t>Rinse_Glass-hold_-X</t>
  </si>
  <si>
    <t>Rinse_Glass-hold_Y</t>
  </si>
  <si>
    <t>Rinse_Glass-hold_-Y</t>
  </si>
  <si>
    <t>Rinse_Glass-hold_Z</t>
  </si>
  <si>
    <t>Rinse_Glass-hold_-Z</t>
  </si>
  <si>
    <t>Red_Plug-hold_X</t>
  </si>
  <si>
    <t>Red_Plug-hold_-X</t>
  </si>
  <si>
    <t>Red_Plug-hold_Y</t>
  </si>
  <si>
    <t>Red_Plug-hold_-Y</t>
  </si>
  <si>
    <t>Red_Plug-hold_Z</t>
  </si>
  <si>
    <t>Red_Plug-hold_-Z</t>
  </si>
  <si>
    <t>Red_Plug-insert</t>
  </si>
  <si>
    <t>Red_Plug-remove</t>
  </si>
  <si>
    <t>Glass_Vial-hold_X</t>
  </si>
  <si>
    <t>Glass_Vial-hold_-X</t>
  </si>
  <si>
    <t>Glass_Vial-hold_Y</t>
  </si>
  <si>
    <t>Glass_Vial-hold_-Y</t>
  </si>
  <si>
    <t>Glass_Vial-hold_Z</t>
  </si>
  <si>
    <t>Glass_Vial-hold_-Z</t>
  </si>
  <si>
    <t>Glass_Vial-open</t>
  </si>
  <si>
    <t>Yellow_Plug-hold_X</t>
  </si>
  <si>
    <t>Yellow_Plug-hold_-X</t>
  </si>
  <si>
    <t>Yellow_Plug-hold_Y</t>
  </si>
  <si>
    <t>Yellow_Plug-hold_-Y</t>
  </si>
  <si>
    <t>Yellow_Plug-hold_Z</t>
  </si>
  <si>
    <t>Yellow_Plug-hold_-Z</t>
  </si>
  <si>
    <t>Yellow_Plug-insert</t>
  </si>
  <si>
    <t>Tube_Clamp-hold_X</t>
  </si>
  <si>
    <t>Tube_Clamp-hold_-X</t>
  </si>
  <si>
    <t>Tube_Clamp-hold_Y</t>
  </si>
  <si>
    <t>Tube_Clamp-hold_-Y</t>
  </si>
  <si>
    <t>Tube_Clamp-hold_Z</t>
  </si>
  <si>
    <t>Tube_Clamp-hold_-Z</t>
  </si>
  <si>
    <t>Tube_Clamp-clamp</t>
  </si>
  <si>
    <t>Tube_Clamp-unclamp</t>
  </si>
  <si>
    <t>Scissors-hold_X</t>
  </si>
  <si>
    <t>Scissors-hold_-X</t>
  </si>
  <si>
    <t>Scissors-hold_Y</t>
  </si>
  <si>
    <t>Scissors-hold_-Y</t>
  </si>
  <si>
    <t>Scissors-hold_Z</t>
  </si>
  <si>
    <t>Scissors-hold_-Z</t>
  </si>
  <si>
    <t>Scissors-cut</t>
  </si>
  <si>
    <t>[0.158, -0.009, 0.009] [0.008, 0.002, 0.002] [0.0, 0.0, 0.0] [0.0, -0.0, 0.0] [0.008, 0.002, 0.0]</t>
  </si>
  <si>
    <t>[0.325, -0.098, 0.0] [0.0, -0.0, 0.0] [0.162, -0.026, 0.0] [0.162, -0.026, 0.0] [0.0, 0.0, -0.0]</t>
  </si>
  <si>
    <t>[0.325, -0.098, -0.0] [0.162, -0.026, -0.0] [0.162, -0.026, 0.0]</t>
  </si>
  <si>
    <t>[0.16, -0.009, 0.009] [0.008, 0.002, 0.002] [0.0, 0.0, 0.0] [0.008, 0.002, 0.0]</t>
  </si>
  <si>
    <t>[1.014, 0.049, 0.232] [0.586, -0.125, 0.125] [0.0, -0.0, -0.0] [0.379, 0.08, 0.08] [0.049, -0.014, -0.0]</t>
  </si>
  <si>
    <t>[0.248, -0.074, -0.0] [0.038, -0.008, 0.008] [0.081, -0.017, 0.017] [0.0, 0.0, 0.0] [0.0, -0.0, 0.0] [0.028, 0.008, -0.0] [-0.0, 0.0, -0.0] [0.053, 0.011, 0.011] [0.048, -0.01, -0.01]</t>
  </si>
  <si>
    <t>[0.108, 0.0, 0.032] [0.108, -0.032, -0.0] [0.108, -0.032, -0.0] [0.105, -0.022, -0.022] [0.108, -0.007, -0.029] [0.0, -0.0, -0.0] [0.005, 0.0, -0.002] [0.106, 0.023, -0.021]</t>
  </si>
  <si>
    <t>NONE</t>
  </si>
  <si>
    <t>[0.87, 0.104, -0.218] [0.524, 0.115, -0.012] [-0.0, -0.0, 0.0] [0.0, -0.0, 0.0] [0.346, -0.073, -0.073] [0.0, -0.0, 0.0]</t>
  </si>
  <si>
    <t>[0.171, -0.048, 0.008] [0.0, -0.0, 0.0] [0.129, -0.027, 0.027] [0.0, -0.0, -0.0] [-0.0, 0.0, -0.0] [0.0, -0.0, 0.0] [0.078, 0.017, 0.017] [0.063, -0.007, -0.016]</t>
  </si>
  <si>
    <t>[0.007, 0.002, 0.001] [0.039, 0.009, -0.005] [0.039, -0.003, -0.01] [0.039, 0.006, -0.009] [0.039, 0.0, 0.012]</t>
  </si>
  <si>
    <t>[0.345, 0.048, 0.0] [0.0, 0.0, -0.0] [0.172, 0.052, -0.0] [0.172, 0.052, 0.0] [0.0, 0.0, -0.0]</t>
  </si>
  <si>
    <t>[0.345, 0.048, -0.0] [0.172, 0.052, -0.0] [0.172, 0.052, 0.0]</t>
  </si>
  <si>
    <t>[0.007, 0.001, 0.001] [0.051, 0.011, -0.009] [0.051, -0.014, -0.003] [0.051, -0.001, 0.015]</t>
  </si>
  <si>
    <t>[1.014, 0.049, -0.232] [0.379, 0.08, -0.08] [0.049, -0.014, 0.0] [0.586, -0.125, -0.125] [-0.0, 0.0, -0.0]</t>
  </si>
  <si>
    <t>[0.248, 0.074, 0.0] [0.039, 0.008, -0.008] [0.08, 0.017, -0.017] [0.0, -0.0, -0.0] [0.0, 0.0, 0.0] [0.028, -0.008, 0.0] [0.0, 0.0, -0.0] [0.054, -0.011, -0.011] [0.047, 0.01, 0.01]</t>
  </si>
  <si>
    <t>[0.109, -0.0, -0.033] [0.109, 0.03, 0.006] [0.109, 0.033, 0.0] [0.109, 0.023, 0.023] [0.108, 0.001, 0.032] [0.005, -0.0, 0.002] [0.0, -0.0, 0.0] [0.105, -0.022, 0.022]</t>
  </si>
  <si>
    <t>[0.675, 0.036, 0.127] [0.425, -0.09, -0.09] [0.088, -0.026, 0.0] [0.0, -0.0, 0.0] [0.0, 0.0, 0.0] [0.163, 0.034, 0.034]</t>
  </si>
  <si>
    <t>[0.572, -0.121, -0.121] [0.378, -0.08, 0.08] [0.0, 0.0, 0.0] [0.054, 0.011, 0.011] [0.014, -0.003, 0.003] [0.181, -0.053, -0.002] [-0.0, 0.0, -0.0] [0.0, -0.0, -0.0]</t>
  </si>
  <si>
    <t>[0.122, 0.011, -0.019] [0.122, -0.024, 0.027] [0.04, 0.0, 0.012] [0.0, -0.0, 0.0] [0.011, 0.002, 0.002]</t>
  </si>
  <si>
    <t>[1.532, -0.199, 0.259] [0.397, -0.112, 0.018] [0.0, 0.0, 0.0] [1.135, 0.241, 0.241] [0.0, -0.0, 0.0]</t>
  </si>
  <si>
    <t>[1.936, -0.143, 0.321] [0.714, -0.151, 0.151] [1.222, 0.296, 0.17]</t>
  </si>
  <si>
    <t>[0.175, 0.001, 0.001] [0.175, -0.029, 0.04] [0.04, 0.0, 0.012] [0.007, 0.002, 0.002]</t>
  </si>
  <si>
    <t>[0.252, 0.076, 0.0] [0.125, 0.026, -0.026] [0.001, -0.0, 0.0] [0.125, 0.026, 0.026] [0.001, -0.0, -0.0]</t>
  </si>
  <si>
    <t>[0.787, -0.009, 0.113] [0.022, -0.005, 0.005] [0.383, -0.115, 0.0] [0.0, 0.0, -0.0] [0.0, -0.0, -0.0] [0.0, 0.0, 0.0] [0.0, -0.0, -0.0] [0.382, -0.081, -0.081] [0.0, 0.0, 0.0]</t>
  </si>
  <si>
    <t>[0.102, 0.022, 0.022] [0.102, 0.022, 0.022] [0.102, -0.016, 0.024] [0.096, 0.02, 0.02] [0.101, 0.022, -0.022] [0.013, 0.004, 0.0] [0.0, 0.0, 0.0] [0.096, 0.029, -0.0]</t>
  </si>
  <si>
    <t>[0.471, 0.141, 0.0] [0.268, 0.0, -0.062] [0.054, -0.011, -0.011] [0.022, 0.005, -0.005] [0.0, 0.0, 0.0] [0.128, 0.027, 0.027]</t>
  </si>
  <si>
    <t>[0.077, 0.023, 0.0] [0.077, -0.017, -0.014] [0.016, 0.004, -0.001] [0.0, -0.0, -0.0] [0.0, 0.0, 0.0] [0.0, -0.0, 0.0] [0.0, -0.0, 0.0] [0.07, -0.017, 0.01]</t>
  </si>
  <si>
    <t>[0.123, -0.013, 0.031] [0.0, 0.0, 0.0] [0.0, 0.0, 0.0] [0.053, -0.014, 0.005] [0.123, 0.0, -0.037]</t>
  </si>
  <si>
    <t>[1.532, -0.199, -0.259] [-0.0, -0.0, -0.0] [1.135, 0.241, -0.241] [0.0, -0.0, -0.0] [0.397, -0.112, -0.018]</t>
  </si>
  <si>
    <t>[1.936, -0.143, -0.321] [1.222, 0.296, -0.17] [0.714, -0.151, -0.151]</t>
  </si>
  <si>
    <t>[0.163, -0.013, 0.028] [0.012, 0.004, 0.0] [0.036, 0.007, -0.007] [0.163, 0.014, -0.043]</t>
  </si>
  <si>
    <t>[0.26, -0.074, 0.0] [0.13, -0.028, 0.028] [0.0, 0.0, -0.0] [0.13, -0.028, -0.028] [0.0, -0.0, 0.0]</t>
  </si>
  <si>
    <t>[0.787, -0.011, -0.109] [0.053, 0.011, -0.011] [0.386, 0.116, 0.0] [0.0, -0.0, 0.0] [-0.0, 0.0, -0.0] [0.0, 0.0, 0.0] [0.0, -0.0, -0.0] [0.348, 0.074, 0.074] [0.0, -0.0, 0.0]</t>
  </si>
  <si>
    <t>[0.102, -0.022, -0.022] [0.102, -0.022, -0.022] [0.102, 0.016, -0.024] [0.097, -0.021, -0.021] [0.102, -0.022, 0.022] [0.01, -0.003, -0.0] [0.001, -0.0, 0.0] [0.096, -0.029, 0.0]</t>
  </si>
  <si>
    <t>[0.637, -0.005, -0.159] [0.443, 0.036, -0.118] [0.0, -0.0, -0.0] [0.0, -0.0, 0.0] [0.0, -0.0, -0.0] [0.194, -0.041, -0.041]</t>
  </si>
  <si>
    <t>[0.513, -0.109, -0.109] [0.136, -0.029, 0.029] [0.202, -0.06, -0.003] [0.006, 0.002, 0.002] [0.0, 0.0, -0.0] [0.188, -0.04, -0.04] [0.0, 0.0, -0.0] [-0.0, -0.0, -0.0]</t>
  </si>
  <si>
    <t>[0.226, -0.063, -0.009] [0.159, -0.044, -0.008] [0.0, -0.0, 0.0] [0.0, 0.0, 0.0] [0.152, -0.032, -0.032]</t>
  </si>
  <si>
    <t>[1.302, -0.331, 0.0] [0.0, 0.0, -0.0] [0.577, 0.173, -0.0] [0.577, 0.173, 0.0] [0.0, 0.0, -0.0]</t>
  </si>
  <si>
    <t>[1.302, -0.331, -0.0] [0.577, 0.173, -0.0] [0.577, 0.173, 0.0]</t>
  </si>
  <si>
    <t>[0.253, -0.066, -0.009] [0.138, -0.041, -0.0] [0.038, -0.008, -0.008] [0.13, -0.028, -0.028]</t>
  </si>
  <si>
    <t>[1.186, 0.294, -0.0] [0.519, -0.11, 0.11] [0.0, 0.0, -0.0] [0.519, -0.11, -0.11] [0.0, -0.0, -0.0]</t>
  </si>
  <si>
    <t>[0.458, -0.091, 0.0] [0.0, 0.0, -0.0] [0.0, -0.0, 0.0] [0.156, -0.047, 0.0] [-0.0, -0.0, 0.0] [0.156, -0.047, -0.0] [0.0, 0.0, 0.0] [0.0, 0.0, -0.0] [0.0, 0.0, -0.0]</t>
  </si>
  <si>
    <t>[0.152, 0.034, 0.008] [0.15, 0.0, 0.045] [0.152, 0.0, 0.033] [0.152, -0.046, -0.0] [-0.0, -0.0, -0.0] [0.152, -0.046, -0.0] [0.0, -0.0, 0.0] [0.002, -0.001, -0.0]</t>
  </si>
  <si>
    <t>[0.242, 0.073, 0.0] [0.195, -0.05, -0.0] [0.195, -0.05, 0.0]</t>
  </si>
  <si>
    <t>[0.229, -0.049, -0.049] [0.011, 0.0, 0.003] [0.229, 0.009, -0.055] [-0.0, 0.0, 0.0] [0.0, 0.0, 0.0] [0.136, 0.012, 0.0]</t>
  </si>
  <si>
    <t>[1.186, 0.264, 0.052] [0.056, -0.0, 0.017] [0.668, -0.141, 0.141] [0.0, 0.0, -0.0] [0.0, -0.0, 0.0] [0.319, -0.068, -0.068] [0.0, -0.0, -0.0] [-0.0, -0.0, -0.0]</t>
  </si>
  <si>
    <t>[0.226, 0.048, 0.04] [0.152, 0.032, 0.032] [0.0, 0.0, 0.0] [0.0, -0.0, 0.0] [0.159, 0.044, 0.008]</t>
  </si>
  <si>
    <t>[0.344, 0.103, 0.0] [0.246, -0.063, 0.0] [0.0, -0.0, 0.0] [0.0, 0.0, -0.0] [0.246, -0.063, 0.0]</t>
  </si>
  <si>
    <t>[0.626, 0.188, -0.0] [0.386, -0.098, 0.0] [0.386, -0.098, -0.0]</t>
  </si>
  <si>
    <t>[0.255, 0.047, 0.042] [0.152, 0.032, 0.032] [0.0, 0.0, 0.0] [0.159, 0.045, 0.007]</t>
  </si>
  <si>
    <t>[0.128, -0.038, -0.0] [0.01, 0.0, 0.0] [0.128, -0.028, 0.0] [0.01, 0.0, -0.0] [0.128, -0.028, 0.0]</t>
  </si>
  <si>
    <t>[0.344, 0.103, 0.0] [-0.0, -0.0, -0.0] [0.246, -0.063, 0.0] [0.0, -0.0, -0.0] [0.0, 0.0, -0.0] [0.0, 0.0, -0.0] [0.0, -0.0, 0.0] [0.0, 0.0, 0.0] [0.246, -0.063, 0.0]</t>
  </si>
  <si>
    <t>[0.091, -0.018, -0.02] [0.091, 0.0, -0.027] [0.0, 0.0, -0.0] [0.0, -0.0, 0.0] [0.091, 0.017, 0.0] [0.056, 0.017, -0.0] [0.091, 0.0, 0.0] [0.091, 0.017, 0.0]</t>
  </si>
  <si>
    <t>[1.216, 0.315, 0.023] [0.724, -0.141, -0.158] [0.0, 0.0, -0.0] [0.0, 0.0, 0.0] [0.347, -0.073, -0.073] [0.0, -0.0, -0.0]</t>
  </si>
  <si>
    <t>[0.235, -0.07, 0.0] [0.0, 0.0, 0.0] [0.0, -0.0, -0.0] [0.235, 0.067, 0.0] [0.0, -0.0, -0.0] [0.12, -0.001, 0.028] [0.06, 0.013, -0.013] [0.0, 0.0, 0.0]</t>
  </si>
  <si>
    <t>[4.013, 0.851, 0.706] [2.701, 0.574, 0.574] [0.0, 0.0, 0.0] [0.0, -0.0, 0.0] [2.821, 0.787, 0.144]</t>
  </si>
  <si>
    <t>[6.104, 1.831, 0.0] [4.358, -1.111, 0.0] [0.0, -0.0, 0.0] [0.0, 0.0, -0.0] [4.358, -1.111, 0.0]</t>
  </si>
  <si>
    <t>[11.117, 3.335, -0.0] [6.859, -1.745, 0.0] [6.859, -1.745, -0.0]</t>
  </si>
  <si>
    <t>[4.528, 0.833, 0.743] [2.699, 0.575, 0.575] [0.0, 0.0, 0.0] [2.825, 0.797, 0.127]</t>
  </si>
  <si>
    <t>[2.272, -0.682, -0.0] [0.17, 0.0, 0.0] [2.272, -0.502, 0.0] [0.17, 0.0, -0.0] [2.272, -0.502, 0.0]</t>
  </si>
  <si>
    <t>[6.104, 1.831, 0.0] [-0.0, -0.0, -0.0] [4.358, -1.111, 0.0] [0.0, -0.0, -0.0] [0.0, 0.0, -0.0] [0.0, 0.0, -0.0] [0.0, -0.0, 0.0] [0.0, 0.0, 0.0] [4.358, -1.111, 0.0]</t>
  </si>
  <si>
    <t>[1.622, -0.328, -0.35] [1.622, 0.0, -0.487] [0.0, 0.0, -0.0] [0.0, -0.0, 0.0] [1.622, 0.305, 0.0] [0.991, 0.297, -0.0] [1.622, 0.0, 0.0] [1.622, 0.298, 0.0]</t>
  </si>
  <si>
    <t>[0.338, 0.101, 0.0] [0.169, -0.036, -0.036] [0.169, -0.036, 0.036]</t>
  </si>
  <si>
    <t>[21.591, 5.592, 0.41] [12.847, -2.505, -2.807] [0.0, 0.0, -0.0] [0.0, 0.0, 0.0] [6.153, -1.295, -1.295] [0.0, -0.0, -0.0]</t>
  </si>
  <si>
    <t>[4.167, -1.25, 0.0] [0.0, 0.0, 0.0] [0.0, -0.0, -0.0] [4.167, 1.192, 0.0] [0.0, -0.0, -0.0] [2.121, -0.025, 0.496] [1.071, 0.225, -0.225] [0.0, 0.0, 0.0]</t>
  </si>
  <si>
    <t>[0.207, 0.024, -0.002] [0.084, 0.023, 0.005] [0.024, 0.0, 0.007]</t>
  </si>
  <si>
    <t>[0.359, 0.034, -0.094] [0.194, -0.034, 0.038] [0.185, 0.0, 0.056]</t>
  </si>
  <si>
    <t>[0.188, 0.017, -0.001] [0.064, 0.017, 0.006] [0.025, 0.0, 0.008] [0.0, 0.0, -0.0]</t>
  </si>
  <si>
    <t>[0.06, -0.014, -0.0] [0.002, 0.0, -0.001] [0.025, 0.0, -0.007] [0.06, -0.015, 0.008] [0.0, -0.0, 0.0] [0.0, 0.0, 0.0]</t>
  </si>
  <si>
    <t>[0.012, 0.0, 0.003] [0.053, -0.014, 0.0] [0.002, 0.0, -0.0] [0.0, 0.0, -0.0] [0.053, -0.014, 0.004] [0.0, 0.0, -0.0] [0.0, 0.0, 0.0]</t>
  </si>
  <si>
    <t>[0.038, 0.0, -0.009] [0.038, 0.008, -0.008] [0.016, -0.0, 0.005] [0.038, -0.008, -0.008] [0.038, 0.0, 0.011] [0.038, -0.011, -0.0] [0.0, -0.0, 0.0] [0.038, 0.011, 0.0]</t>
  </si>
  <si>
    <t>[0.358, 0.019, -0.1] [0.199, -0.017, 0.053] [0.006, 0.002, -0.0] [0.156, 0.0, 0.047] [0.0, 0.0, 0.0]</t>
  </si>
  <si>
    <t>[0.0, 0.0, 0.0] [0.034, 0.007, 0.007] [0.054, -0.01, -0.006] [0.033, -0.01, 0.0] [0.026, -0.008, -0.0]</t>
  </si>
  <si>
    <t>[0.023, 0.0, -0.007] [0.024, 0.004, 0.005] [0.097, 0.005, 0.012]</t>
  </si>
  <si>
    <t>[0.312, 0.0, 0.094] [0.312, 0.007, -0.038] [0.217, -0.007, -0.056]</t>
  </si>
  <si>
    <t>[0.038, -0.008, -0.007] [0.0, -0.0, -0.0] [0.068, -0.007, -0.004] [0.068, 0.016, 0.01]</t>
  </si>
  <si>
    <t>[0.026, -0.005, 0.005] [0.0, 0.0, -0.0] [0.062, -0.002, 0.018] [0.0, 0.0, 0.0] [0.002, 0.0, -0.0] [0.062, 0.005, 0.012]</t>
  </si>
  <si>
    <t>[0.0, 0.0, -0.0] [0.026, -0.005, 0.005] [0.0, 0.0, 0.0] [0.062, -0.002, 0.018] [0.0, 0.0, 0.0] [0.002, 0.0, -0.0] [0.062, 0.005, 0.012]</t>
  </si>
  <si>
    <t>[0.015, -0.0, 0.004] [0.038, -0.008, -0.008] [0.038, 0.0, -0.01] [0.038, 0.008, -0.008] [0.0, 0.0, -0.0] [0.038, 0.011, -0.0] [0.038, 0.0, 0.011] [0.038, -0.011, -0.0]</t>
  </si>
  <si>
    <t>[0.0, 0.0, -0.0] [0.028, 0.007, 0.0] [0.028, -0.008, -0.0] [0.026, -0.008, -0.0] [0.025, 0.007, -0.0]</t>
  </si>
  <si>
    <t>[0.239, 0.031, 0.039] [0.11, 0.033, -0.001] [0.136, 0.0, -0.041]</t>
  </si>
  <si>
    <t>[0.617, 0.011, 0.004] [0.415, -0.01, 0.12] [0.413, 0.0, -0.124]</t>
  </si>
  <si>
    <t>[0.239, 0.031, 0.039] [0.11, 0.033, -0.001] [0.0, -0.0, 0.0] [0.136, -0.0, -0.041]</t>
  </si>
  <si>
    <t>[0.043, -0.001, 0.012] [0.034, 0.0, 0.01] [0.041, -0.004, -0.01] [0.043, -0.013, 0.0] [0.043, -0.001, -0.012] [0.043, -0.013, -0.0]</t>
  </si>
  <si>
    <t>[0.006, 0.002, -0.0] [0.043, 0.0, 0.013] [0.031, 0.0, 0.009] [0.031, -0.0, -0.009] [0.041, -0.012, -0.0] [0.043, 0.0, -0.013] [0.043, -0.013, -0.0]</t>
  </si>
  <si>
    <t>[0.038, 0.008, 0.008] [0.038, 0.0, 0.011] [0.038, -0.008, 0.008] [0.015, 0.0, -0.005] [0.038, -0.011, 0.0] [0.038, -0.0, -0.01] [0.038, 0.011, 0.0] [0.0, -0.0, -0.0]</t>
  </si>
  <si>
    <t>[0.178, -0.004, -0.052] [0.078, 0.0, 0.023] [0.0, 0.0, -0.0] [0.111, -0.012, 0.028] [0.053, -0.016, 0.0]</t>
  </si>
  <si>
    <t>[0.838, 0.104, -0.081] [0.387, 0.096, 0.049] [0.437, 0.0, 0.131]</t>
  </si>
  <si>
    <t>[0.637, 0.087, -0.004] [0.519, -0.085, -0.12] [0.412, 0.0, 0.124]</t>
  </si>
  <si>
    <t>[0.663, 0.006, -0.074] [0.201, 0.0, 0.06] [0.249, 0.0, 0.075] [0.202, 0.0, 0.06]</t>
  </si>
  <si>
    <t>[0.091, -0.026, 0.004] [0.0, -0.0, -0.0] [0.092, -0.028, -0.0] [0.092, 0.024, 0.005] [0.0, -0.0, 0.0] [0.083, 0.025, -0.0]</t>
  </si>
  <si>
    <t>[0.001, 0.0, -0.0] [0.092, -0.026, 0.004] [0.0, -0.0, 0.0] [0.092, -0.028, 0.0] [0.092, 0.024, 0.006] [0.0, 0.0, -0.0] [0.084, 0.025, 0.0]</t>
  </si>
  <si>
    <t>[0.038, -0.008, 0.008] [0.016, -0.0, -0.005] [0.038, 0.008, 0.008] [0.038, -0.0, 0.01] [0.038, 0.011, 0.0] [0.0, 0.0, -0.0] [0.038, -0.011, -0.0] [0.038, -0.0, -0.011]</t>
  </si>
  <si>
    <t>[0.256, 0.005, -0.074] [0.205, 0.015, 0.055] [0.068, 0.02, -0.0] [0.065, 0.0, 0.019] [0.0, -0.0, 0.0]</t>
  </si>
  <si>
    <t>[0.184, 0.052, -0.007] [0.091, -0.025, 0.006] [0.092, 0.022, 0.014]</t>
  </si>
  <si>
    <t>[0.141, 0.0, 0.042] [0.113, 0.0, 0.034] [0.072, 0.0, 0.022]</t>
  </si>
  <si>
    <t>[0.175, 0.05, -0.007] [0.005, -0.001, 0.001] [0.164, 0.046, 0.007] [0.006, 0.001, 0.001]</t>
  </si>
  <si>
    <t>[0.085, -0.007, -0.022] [0.0, 0.0, -0.0] [0.085, -0.009, 0.022] [0.085, 0.0, 0.026] [0.015, -0.0, -0.004] [0.082, 0.0, -0.025]</t>
  </si>
  <si>
    <t>[0.0, 0.0, -0.0] [0.085, -0.007, -0.022] [0.0, -0.0, -0.0] [0.085, -0.009, 0.022] [0.085, 0.0, 0.026] [0.015, -0.0, -0.004] [0.082, 0.0, -0.025]</t>
  </si>
  <si>
    <t>[0.041, -0.0, -0.012] [0.041, 0.0, 0.012] [0.04, -0.0, -0.012] [0.041, 0.0, 0.012] [0.041, 0.0, 0.012] [0.041, 0.0, -0.012] [0.041, 0.0, 0.012] [0.041, -0.0, -0.012]</t>
  </si>
  <si>
    <t>[0.141, 0.0, 0.042] [0.113, 0.0, 0.034] [0.0, 0.0, -0.0] [0.072, 0.0, 0.022] [0.0, -0.0, -0.0]</t>
  </si>
  <si>
    <t>[0.182, -0.052, -0.006] [0.092, 0.025, 0.007] [0.089, -0.021, 0.015]</t>
  </si>
  <si>
    <t>[0.141, 0.0, -0.042] [0.113, 0.0, -0.034] [0.072, 0.0, -0.022]</t>
  </si>
  <si>
    <t>[0.172, -0.049, -0.006] [0.023, 0.007, 0.0] [0.127, -0.037, 0.002] [0.022, -0.005, 0.005]</t>
  </si>
  <si>
    <t>[0.085, -0.007, 0.022] [0.0, -0.0, -0.0] [0.085, -0.012, -0.021] [0.085, 0.0, -0.026] [0.015, 0.0, 0.005] [0.082, 0.0, 0.025]</t>
  </si>
  <si>
    <t>[0.0, 0.0, 0.0] [0.085, -0.007, 0.022] [0.0, 0.0, -0.0] [0.085, -0.012, -0.021] [0.085, 0.0, -0.026] [0.015, -0.0, 0.005] [0.082, 0.0, 0.025]</t>
  </si>
  <si>
    <t>[0.04, 0.0, 0.012] [0.041, -0.0, -0.012] [0.041, 0.0, 0.012] [0.041, -0.0, -0.012] [0.041, -0.0, -0.012] [0.041, 0.0, 0.012] [0.041, -0.0, -0.012] [0.041, 0.0, 0.012]</t>
  </si>
  <si>
    <t>[0.141, 0.0, -0.042] [0.113, 0.0, -0.034] [-0.0, -0.0, 0.0] [0.072, 0.0, -0.022] [0.0, -0.0, 0.0]</t>
  </si>
  <si>
    <t>[42.672, -12.204, -1.451] [21.549, 5.761, 1.75] [20.867, -4.822, 3.456]</t>
  </si>
  <si>
    <t>[33.141, 0.0, -9.942] [26.546, 0.0, -7.954] [17.034, 0.033, -5.104]</t>
  </si>
  <si>
    <t>[40.351, -11.5, -1.493] [5.286, 1.574, 0.0] [29.86, -8.756, 0.444] [5.165, -1.089, 1.089]</t>
  </si>
  <si>
    <t>[19.983, -1.739, 5.276] [0.0, -0.0, -0.0] [19.963, -2.778, -4.836] [19.983, 0.0, -5.995] [3.517, 0.0, 1.059] [19.224, 0.0, 5.775]</t>
  </si>
  <si>
    <t>[0.0, 0.0, 0.0] [19.983, -1.739, 5.276] [0.0, 0.0, -0.0] [19.963, -2.778, -4.836] [19.983, 0.0, -5.995] [3.517, -0.0, 1.059] [19.224, 0.0, 5.775]</t>
  </si>
  <si>
    <t>[9.48, 0.0, 2.846] [9.615, -0.058, -2.856] [9.615, 0.0, 2.884] [9.615, -0.0, -2.884] [9.615, -0.0, -2.884] [9.615, 0.01, 2.884] [9.615, -0.0, -2.884] [9.615, 0.0, 2.884]</t>
  </si>
  <si>
    <t>[33.141, 0.0, -9.942] [26.579, 0.0, -7.987] [-0.0, -0.0, 0.0] [17.034, 0.033, -5.104] [0.0, -0.0, 0.0]</t>
  </si>
  <si>
    <t>[64.608, 18.413, -2.326] [31.787, -8.657, 2.132] [32.304, 7.688, 4.91]</t>
  </si>
  <si>
    <t>[49.62, 0.0, 14.886] [39.746, 0.0, 11.909] [25.505, 0.05, 7.641]</t>
  </si>
  <si>
    <t>[61.274, 17.402, -2.328] [1.838, -0.368, 0.368] [57.414, 16.238, 2.328] [1.961, 0.429, 0.429]</t>
  </si>
  <si>
    <t>[29.815, -2.564, -7.871] [0.0, 0.0, -0.0] [29.666, -3.28, 7.543] [29.815, 0.0, 8.944] [5.098, -0.0, -1.521] [28.771, 0.0, -8.617]</t>
  </si>
  <si>
    <t>[0.0, 0.0, -0.0] [29.815, -2.564, -7.871] [0.0, -0.0, -0.0] [29.666, -3.28, 7.543] [29.815, 0.0, 8.944] [5.098, -0.0, -1.521] [28.771, 0.0, -8.617]</t>
  </si>
  <si>
    <t>[14.396, -0.0, -4.319] [14.396, 0.086, 4.276] [14.166, -0.0, -4.247] [14.396, 0.0, 4.319] [14.396, 0.0, 4.319] [14.396, 0.0, -4.319] [14.396, 0.0, 4.319] [14.396, -0.014, -4.319]</t>
  </si>
  <si>
    <t>[49.62, 0.0, 14.886] [39.746, 0.0, 11.909] [0.0, 0.0, -0.0] [25.505, 0.05, 7.641] [0.0, -0.0, -0.0]</t>
  </si>
  <si>
    <t>[4.442, 1.266, -0.16] [2.185, -0.595, 0.147] [2.221, 0.529, 0.338]</t>
  </si>
  <si>
    <t>[3.411, 0.0, 1.023] [2.732, 0.0, 0.819] [1.753, 0.003, 0.525]</t>
  </si>
  <si>
    <t>[4.212, 1.196, -0.16] [0.126, -0.025, 0.025] [3.947, 1.116, 0.16] [0.135, 0.029, 0.029]</t>
  </si>
  <si>
    <t>[2.05, -0.176, -0.541] [0.0, 0.0, -0.0] [2.04, -0.225, 0.519] [2.05, 0.0, 0.615] [0.351, -0.0, -0.105] [1.978, 0.0, -0.592]</t>
  </si>
  <si>
    <t>[0.0, 0.0, -0.0] [2.05, -0.176, -0.541] [0.0, -0.0, -0.0] [2.04, -0.225, 0.519] [2.05, 0.0, 0.615] [0.351, -0.0, -0.105] [1.978, 0.0, -0.592]</t>
  </si>
  <si>
    <t>[0.99, -0.0, -0.297] [0.99, 0.006, 0.294] [0.974, -0.0, -0.292] [0.99, 0.0, 0.297] [0.99, 0.0, 0.297] [0.99, 0.0, -0.297] [0.99, 0.0, 0.297] [0.99, -0.001, -0.297]</t>
  </si>
  <si>
    <t>[3.411, 0.0, 1.023] [2.732, 0.0, 0.819] [0.0, 0.0, -0.0] [1.753, 0.003, 0.525] [0.0, -0.0, -0.0]</t>
  </si>
  <si>
    <t>[0.061, 0.0, 0.007] [0.061, 0.018, -0.0] [0.059, -0.0, -0.015] [0.061, -0.018, -0.0]</t>
  </si>
  <si>
    <t>[0.023, -0.0, 0.0] [0.002, 0.0, -0.001] [0.0, -0.0, 0.0] [0.0, 0.0, 0.0] [0.0, -0.0, -0.0]</t>
  </si>
  <si>
    <t>[0.059, -0.0, -0.015] [0.061, -0.018, -0.0] [0.061, 0.0, 0.007] [0.061, 0.018, 0.0]</t>
  </si>
  <si>
    <t>[0.0, -0.0, -0.0] [0.009, -0.0, 0.003] [0.013, 0.0, -0.003] [0.0, 0.0, 0.0] [0.0, 0.0, -0.0]</t>
  </si>
  <si>
    <t>[0.061, 0.018, 0.0] [0.059, -0.0, -0.015] [0.061, -0.018, -0.0] [0.061, 0.0, 0.007]</t>
  </si>
  <si>
    <t>[0.017, 0.0, -0.005] [0.0, -0.0, -0.0] [0.022, 0.0, 0.005] [0.0, 0.0, -0.0] [0.0, 0.0, -0.0]</t>
  </si>
  <si>
    <t>[0.061, -0.018, -0.0] [0.061, 0.0, 0.007] [0.061, 0.018, 0.0] [0.059, -0.0, -0.015]</t>
  </si>
  <si>
    <t>[0.015, -0.0, 0.004] [0.024, 0.0, -0.005] [0.0, -0.0, -0.0] [0.0, -0.0, 0.0] [0.0, -0.0, -0.0]</t>
  </si>
  <si>
    <t>[0.019, -0.005, -0.001] [0.019, -0.006, -0.0] [0.019, -0.005, -0.001] [0.019, -0.006, 0.0]</t>
  </si>
  <si>
    <t>[0.034, -0.01, -0.0] [0.019, -0.005, -0.001] [0.022, -0.006, -0.001] [0.0, 0.0, -0.0] [0.0, -0.0, -0.0]</t>
  </si>
  <si>
    <t>[0.019, 0.005, -0.001] [0.019, 0.006, -0.0] [0.019, 0.005, -0.001] [0.019, 0.006, -0.0]</t>
  </si>
  <si>
    <t>[0.033, 0.01, 0.0] [0.02, 0.006, -0.0] [0.02, 0.006, 0.0] [0.0, 0.0, 0.0] [0.0, 0.0, -0.0]</t>
  </si>
  <si>
    <t>[19.828, -5.572, -0.912] [19.828, -5.948, -0.0] [19.828, -5.572, -0.912] [19.828, -5.948, 0.0]</t>
  </si>
  <si>
    <t>[35.604, -10.681, -0.0] [20.187, -5.554, -1.211] [23.321, -6.729, -0.676] [0.249, 0.071, -0.0] [0.0, -0.0, -0.0]</t>
  </si>
  <si>
    <t>[30.154, 8.111, -2.231] [30.154, 9.046, -0.0] [30.154, 8.111, -2.231] [30.154, 9.046, -0.0]</t>
  </si>
  <si>
    <t>[52.097, 15.525, 0.26] [31.675, 9.482, -0.0] [31.831, 9.43, 0.26] [0.0, 0.0, 0.0] [0.0, 0.0, -0.0]</t>
  </si>
  <si>
    <t>[-0.0, -0.0, 0.0] [1.932, 0.062, 0.24] [1.932, -0.58, 0.0] [-0.0, 0.0, 0.0] [0.0, -0.0, -0.0] [0.0, -0.0, 0.0] [1.497, 0.191, 0.369] [0.0, -0.0, 0.0] [0.0, 0.0, -0.0] [0.655, -0.139, -0.139] [0.0, -0.0, -0.0] [0.0, 0.0, -0.0] [0.0, 0.0, 0.0] [0.0, 0.0, 0.0] [0.0, -0.0, 0.0] [0.0, 0.0, 0.0] [0.0, -0.0, 0.0] [0.0, -0.0, -0.0]</t>
  </si>
  <si>
    <t>[2.016, -0.071, -0.212] [0.123, 0.034, -0.008] [0.0, -0.0, -0.0] [0.232, -0.069, 0.0] [0.0, 0.0, 0.0]</t>
  </si>
  <si>
    <t>[2.05, -0.121, -0.201] [0.068, -0.01, -0.016] [0.32, -0.068, -0.068] [0.0, 0.0, 0.0]</t>
  </si>
  <si>
    <t>[2.164, -0.141, -0.264] [0.314, -0.091, -0.006] [0.197, -0.0, 0.058]</t>
  </si>
  <si>
    <t>[3.341, 0.471, 0.137] [0.07, 0.013, -0.013] [1.684, 0.411, 0.227] [0.0, 0.0, 0.0]</t>
  </si>
  <si>
    <t>[1.845, 0.0, 0.554] [1.845, -0.054, -0.531] [0.95, 0.201, -0.201] [1.845, -0.363, -0.402] [0.0, 0.0, -0.0] [1.845, 0.391, -0.391] [1.845, 0.0, 0.554] [1.845, -0.391, -0.391] [0.644, -0.166, -0.063]</t>
  </si>
  <si>
    <t>[2.891, -0.578, -0.301] [0.113, -0.0, 0.035] [1.295, 0.275, 0.275] [-0.0, 0.0, 0.0] [0.0, 0.0, 0.0] [0.0, 0.0, -0.0] [0.0, 0.0, -0.0] [0.228, 0.049, 0.049] [0.0, -0.0, -0.0] [0.0, 0.0, -0.0] [0.0, 0.0, -0.0] [0.0, -0.0, 0.0]</t>
  </si>
  <si>
    <t>[0.0, 0.0, -0.0] [0.629, 0.059, -0.164] [0.629, 0.0, -0.189] [0.0, -0.0, -0.0] [0.0, 0.0, 0.0] [0.483, 0.145, 0.0] [0.629, 0.0, 0.189] [0.0, -0.0, -0.0] [0.0, -0.0, -0.0] [0.467, 0.0, -0.14] [0.629, 0.0, -0.189] [0.0, -0.0, 0.0] [0.0, -0.0, 0.0] [0.259, -0.077, 0.0] [0.629, 0.189, 0.0] [0.0, -0.0, 0.0] [0.0, 0.0, 0.0] [0.629, 0.187, -0.004]</t>
  </si>
  <si>
    <t>[0.561, 0.0, -0.168] [0.019, -0.005, -0.0] [0.744, 0.035, -0.059] [0.744, 0.0, 0.223] [0.744, -0.193, 0.071]</t>
  </si>
  <si>
    <t>[0.55, 0.0, -0.165] [0.752, -0.159, -0.159] [0.752, -0.005, 0.223] [0.735, 0.011, -0.018]</t>
  </si>
  <si>
    <t>[1.523, 0.0, -0.456] [1.817, -0.338, -0.084] [1.426, 0.38, -0.118]</t>
  </si>
  <si>
    <t>[4.697, -1.127, 0.686] [0.0, 0.0, 0.0] [1.667, -0.47, -0.07] [4.697, -0.911, 0.089]</t>
  </si>
  <si>
    <t>[0.0, -0.0, 0.0] [2.597, 0.78, -0.0] [1.742, -0.369, -0.369] [2.6, 0.559, -0.536] [2.6, -0.551, 0.551] [2.6, -0.551, 0.551] [2.6, 0.551, 0.551] [2.525, 0.536, -0.536] [0.965, 0.205, -0.205]</t>
  </si>
  <si>
    <t>[0.683, 0.0, -0.205] [-0.0, -0.0, -0.0] [0.0, 0.0, -0.0] [0.683, 0.094, 0.166] [0.0, -0.0, 0.0] [0.0, 0.0, 0.0] [0.342, -0.0, 0.102] [0.0, 0.0, 0.0] [0.0, -0.0, 0.0] [0.683, -0.145, 0.145] [0.0, -0.0, 0.0] [0.667, 0.086, -0.158]</t>
  </si>
  <si>
    <t>[0.0, -0.0, -0.0] [1.497, 0.427, -0.054] [1.497, 0.317, -0.317] [0.0, -0.0, 0.0] [0.0, -0.0, 0.0] [0.0, 0.0, 0.0] [1.497, 0.317, 0.317] [0.0, -0.0, -0.0] [0.0, -0.0, 0.0] [0.49, -0.103, -0.103] [0.654, -0.139, -0.139] [0.0, -0.0, -0.0] [0.0, 0.0, -0.0] [0.0, 0.0, 0.0] [0.0, -0.0, -0.0] [0.328, 0.0, 0.099] [0.0, 0.0, 0.0] [0.356, -0.076, -0.076]</t>
  </si>
  <si>
    <t>[3.049, 0.747, -0.402] [0.006, 0.0, -0.0] [0.381, -0.113, -0.0] [2.317, -0.0, -0.695] [0.36, -0.107, -0.0]</t>
  </si>
  <si>
    <t>[3.049, 0.747, -0.402] [0.384, -0.116, -0.0] [2.32, 0.0, -0.695] [0.357, -0.107, -0.0]</t>
  </si>
  <si>
    <t>[3.402, 0.633, -0.759] [1.888, -0.486, -0.194] [1.575, -0.35, 0.296]</t>
  </si>
  <si>
    <t>[3.702, -0.87, 0.585] [0.0, 0.0, 0.0] [0.696, 0.148, -0.148] [3.006, 0.4, 0.626]</t>
  </si>
  <si>
    <t>[0.0, -0.0, -0.0] [1.179, 0.354, -0.0] [0.883, -0.073, -0.235] [1.179, 0.25, -0.25] [0.294, -0.062, 0.062] [1.179, 0.259, -0.228] [1.179, 0.25, 0.25] [1.179, -0.0, -0.354] [0.705, -0.0, -0.211]</t>
  </si>
  <si>
    <t>[2.886, 0.612, -0.612] [0.0, 0.0, 0.0] [0.759, 0.162, 0.162] [0.369, 0.078, 0.078] [0.0, -0.0, 0.0] [0.0, -0.0, 0.0] [1.01, -0.214, -0.214] [0.0, -0.0, 0.0] [0.0, -0.0, -0.0] [0.75, -0.0, -0.225] [0.205, 0.0, 0.061] [0.0, -0.0, -0.0]</t>
  </si>
  <si>
    <t>[0.0, 0.0, -0.0] [1.667, -0.353, -0.353] [1.667, -0.5, -0.0] [0.592, 0.0, 0.177] [0.0, -0.0, -0.0] [0.0, 0.0, -0.0] [1.667, -0.5, -0.0] [0.0, -0.0, 0.0] [0.0, -0.0, -0.0] [0.162, 0.0, -0.048] [0.94, 0.237, -0.108] [0.0, -0.0, 0.0] [0.0, 0.0, 0.0] [0.0, 0.0, -0.0] [0.0, 0.0, -0.0] [0.0, -0.0, 0.0] [0.0, 0.0, 0.0] [0.568, -0.0, -0.17]</t>
  </si>
  <si>
    <t>[3.123, -0.849, -0.209] [0.0, -0.0, 0.0] [0.447, 0.134, -0.0] [2.408, 0.225, 0.631] [0.284, 0.084, -0.0]</t>
  </si>
  <si>
    <t>[3.123, -0.853, -0.206] [0.44, 0.131, -0.0] [2.411, 0.225, 0.631] [0.284, 0.084, -0.0]</t>
  </si>
  <si>
    <t>[3.402, -0.779, -0.585] [2.174, 0.469, 0.442] [1.289, 0.34, -0.116]</t>
  </si>
  <si>
    <t>[1.055, 0.315, -0.003] [1.055, 0.243, 0.177] [0.748, -0.225, -0.0] [0.596, -0.153, 0.061]</t>
  </si>
  <si>
    <t>[0.558, 0.0, 0.167] [0.558, -0.118, -0.118] [0.042, -0.0, 0.013] [0.558, 0.0, 0.167] [0.558, -0.138, 0.07] [0.543, -0.115, 0.115] [0.558, -0.017, -0.161] [0.261, -0.055, 0.055] [0.0, -0.0, 0.0]</t>
  </si>
  <si>
    <t>[3.0, -0.9, -0.0] [0.348, -0.0, -0.105] [0.027, -0.009, 0.0] [2.256, -0.678, 0.0] [0.0, -0.0, 0.0] [0.0, 0.0, -0.0] [0.0, 0.0, -0.0] [0.0, 0.0, -0.0] [0.174, 0.051, -0.0] [0.0, 0.0, -0.0] [0.0, -0.0, 0.0] [0.525, 0.111, -0.111]</t>
  </si>
  <si>
    <t>[-0.0, -0.0, 0.0] [3.882, -0.0, -1.165] [3.882, -0.823, -0.823] [0.0, 0.0, -0.0] [1.223, 0.0, 0.365] [0.318, -0.0, 0.097] [2.915, -0.617, 0.617] [0.0, -0.0, 0.0] [0.0, 0.0, 0.0] [3.482, -0.738, -0.738] [0.0, -0.0, -0.0] [0.0, 0.0, -0.0] [0.0, 0.0, 0.0] [0.0, 0.0, 0.0] [0.0, 0.0, 0.0] [0.0, -0.0, -0.0] [0.0, -0.0, 0.0] [1.413, 0.0, -0.423]</t>
  </si>
  <si>
    <t>[4.235, -0.085, -1.237] [0.424, 0.021, -0.119] [0.0, 0.0, 0.0] [3.468, 1.042, 0.0] [0.36, -0.076, -0.076]</t>
  </si>
  <si>
    <t>[4.46, -0.152, -1.276] [0.62, -0.174, 0.027] [3.443, 1.035, -0.0] [0.415, -0.089, -0.089]</t>
  </si>
  <si>
    <t>[8.469, 0.0, -2.541] [5.395, 0.186, 0.042] [3.227, 0.0, -0.33]</t>
  </si>
  <si>
    <t>[18.842, -2.807, 4.484] [6.18, -1.036, 1.432] [3.655, 0.773, -0.773] [14.847, 0.0, 4.447]</t>
  </si>
  <si>
    <t>[0.68, 0.143, -0.143] [3.864, 0.974, -0.448] [0.0, 0.0, -0.0] [3.864, 0.0, 1.159] [2.048, -0.614, -0.0] [3.122, 0.935, -0.0] [3.864, 0.0, 1.159] [1.812, -0.0, -0.545] [0.0, 0.0, 0.0]</t>
  </si>
  <si>
    <t>[6.628, -1.405, -1.405] [0.63, -0.0, 0.192] [2.949, 0.623, 0.623] [-0.0, 0.0, 0.0] [0.0, -0.0, 0.0] [0.0, -0.0, -0.0] [0.0, 0.0, -0.0] [0.0, -0.0, 0.0] [0.0, -0.0, -0.0] [3.672, 1.1, -0.0] [0.0, 0.0, 0.0] [0.046, -0.0, -0.013]</t>
  </si>
  <si>
    <t>[0.198, -0.042, -0.042] [0.198, 0.0, 0.059] [0.198, 0.042, 0.042] [0.021, 0.006, 0.0] [0.0, -0.0, 0.0] [0.0, 0.0, 0.0] [0.026, -0.0, 0.008] [0.198, 0.059, -0.0] [0.198, -0.054, -0.013] [0.198, -0.042, -0.042] [0.0, 0.0, 0.0] [0.198, 0.0, 0.059] [0.198, 0.056, -0.008] [0.108, 0.0, 0.032] [0.0, -0.0, -0.0] [0.198, 0.059, 0.0] [0.198, 0.059, 0.0] [0.198, -0.042, 0.042]</t>
  </si>
  <si>
    <t>[2.862, -0.129, 0.561] [0.166, 0.034, 0.034] [0.0, 0.0, 0.0] [2.098, -0.63, -0.0] [0.61, 0.0, 0.183]</t>
  </si>
  <si>
    <t>[2.881, -0.3, 0.585] [0.0, 0.0, -0.0] [2.143, -0.57, -0.179] [0.749, 0.0, 0.225]</t>
  </si>
  <si>
    <t>[3.891, -0.459, 0.125] [1.755, -0.405, 0.296] [2.206, 0.0, 0.661]</t>
  </si>
  <si>
    <t>[6.352, -1.817, -0.21] [3.462, 0.737, -0.737] [0.368, 0.108, -0.0] [6.327, 1.893, -0.019]</t>
  </si>
  <si>
    <t>[0.0, -0.0, 0.0] [1.441, 0.432, 0.0] [2.03, 0.0, -0.609] [1.019, 0.0, -0.307] [0.0, -0.0, -0.0] [2.03, -0.02, -0.601] [2.03, 0.14, -0.552] [2.03, -0.144, 0.55] [2.03, -0.43, 0.43]</t>
  </si>
  <si>
    <t>[0.488, 0.103, 0.103] [0.18, 0.054, 0.0] [0.488, -0.103, 0.103] [0.0, -0.0, 0.0] [0.488, 0.146, 0.0] [0.0, -0.0, -0.0] [0.0, -0.0, -0.0] [0.488, -0.146, -0.0] [0.093, 0.028, -0.0] [0.0, -0.0, 0.0] [0.488, 0.124, -0.008] [0.063, -0.0, -0.019]</t>
  </si>
  <si>
    <t>[-0.0, -0.0, 0.0] [42.414, -0.0, -12.724] [42.414, -8.992, -8.992] [0.0, 0.0, -0.0] [13.36, 0.0, 3.987] [3.478, -0.0, 1.06] [31.853, -6.744, 6.744] [0.0, -0.0, 0.0] [0.0, 0.0, 0.0] [38.045, -8.059, -8.059] [0.0, -0.0, -0.0] [0.0, 0.0, -0.0] [0.0, 0.0, 0.0] [0.0, 0.0, 0.0] [0.0, 0.0, 0.0] [0.0, -0.0, -0.0] [0.0, -0.0, 0.0] [15.439, 0.0, -4.623]</t>
  </si>
  <si>
    <t>[46.27, -0.925, -13.511] [4.627, 0.231, -1.296] [0.0, 0.0, 0.0] [37.895, 11.382, 0.0] [3.933, -0.833, -0.833]</t>
  </si>
  <si>
    <t>[48.732, -1.657, -13.937] [6.774, -1.901, 0.292] [37.621, 11.306, -0.0] [4.532, -0.975, -0.975]</t>
  </si>
  <si>
    <t>[92.541, 0.0, -27.762] [58.949, 2.036, 0.463] [35.258, 0.0, -3.609]</t>
  </si>
  <si>
    <t>[205.877, -30.676, 48.999] [67.528, -11.323, 15.647] [39.94, 8.441, -8.441] [162.231, 0.0, 48.587]</t>
  </si>
  <si>
    <t>[7.431, 1.562, -1.562] [42.219, 10.639, -4.897] [0.0, 0.0, -0.0] [42.219, 0.0, 12.666] [22.376, -6.713, -0.0] [34.113, 10.217, -0.0] [42.219, 0.0, 12.666] [19.801, -0.0, -5.953] [0.0, 0.0, 0.0]</t>
  </si>
  <si>
    <t>[72.423, -15.354, -15.354] [6.88, -0.0, 2.1] [32.228, 6.808, 6.808] [-0.0, 0.0, 0.0] [0.0, -0.0, 0.0] [0.0, -0.0, -0.0] [0.0, 0.0, -0.0] [0.0, -0.0, 0.0] [0.0, -0.0, -0.0] [40.122, 12.022, -0.0] [0.0, 0.0, 0.0] [0.507, -0.0, -0.145]</t>
  </si>
  <si>
    <t>[0.001, -0.0, -0.0] [0.002, -0.0, 0.0] [0.002, 0.0, -0.0]</t>
  </si>
  <si>
    <t>[0.233, 0.066, -0.01] [0.233, 0.07, 0.0] [0.233, 0.07, 0.0] [0.233, -0.044, -0.052] [0.062, -0.013, -0.013] [0.0, 0.0, -0.0] [0.193, 0.041, -0.041] [0.0, 0.0, -0.0] [0.0, -0.0, 0.0] [-0.0, 0.0, 0.0] [0.0, -0.0, -0.0] [0.0, -0.0, -0.0] [0.0, -0.0, -0.0] [0.0, 0.0, 0.0] [0.079, -0.0, 0.024] [0.0, 0.0, -0.0] [0.0, -0.0, 0.0] [-0.0, 0.0, -0.0] [0.233, -0.07, -0.0]</t>
  </si>
  <si>
    <t>[0.485, -0.015, 0.024] [0.115, -0.034, 0.0] [0.0, 0.0, -0.0] [0.0, 0.0, -0.0] [0.0, 0.0, 0.0]</t>
  </si>
  <si>
    <t>[0.485, -0.015, 0.024] [0.115, -0.034, -0.0] [0.0, -0.0, 0.0]</t>
  </si>
  <si>
    <t>[0.478, -0.02, 0.024] [0.067, -0.02, 0.0] [0.067, -0.02, 0.0] [0.0, 0.0, 0.0] [0.0, -0.0, 0.0]</t>
  </si>
  <si>
    <t>[1.202, 0.228, 0.0] [0.504, -0.151, -0.0] [0.504, -0.151, -0.0] [0.0, 0.0, -0.0] [0.0, -0.0, -0.0] [0.0, -0.0, 0.0] [0.0, -0.0, 0.0] [0.0, -0.0, -0.0] [0.0, -0.0, -0.0]</t>
  </si>
  <si>
    <t>[1.171, 0.232, 0.032] [0.48, -0.144, 0.0] [0.0, -0.0, -0.0] [0.603, -0.164, 0.042] [0.0, -0.0, -0.0] [0.0, 0.0, -0.0] [0.0, 0.0, -0.0] [0.0, -0.0, -0.0] [0.0, -0.0, -0.0] [-0.0, 0.0, 0.0] [0.0, 0.0, 0.0] [0.0, -0.0, -0.0] [0.0, -0.0, 0.0]</t>
  </si>
  <si>
    <t>[1.202, 0.228, -0.0] [0.504, -0.151, 0.0] [0.504, -0.151, 0.0] [0.0, -0.0, 0.0] [0.0, 0.0, -0.0] [0.0, 0.0, -0.0] [0.0, -0.0, 0.0] [0.0, -0.0, 0.0]</t>
  </si>
  <si>
    <t>[0.03, 0.0, 0.009] [0.0, 0.0, -0.0] [0.0, 0.0, -0.0] [0.03, 0.0, 0.009] [0.03, 0.002, -0.008] [0.03, -0.0, -0.009] [0.03, 0.0, -0.009] [0.03, 0.0, -0.009] [0.03, -0.004, -0.007] [0.03, 0.0, 0.009] [0.017, 0.0, 0.005] [0.03, 0.0, 0.009] [0.03, 0.0, 0.009] [0.03, -0.0, -0.009] [0.0, 0.0, -0.0] [0.03, 0.009, 0.0] [0.03, 0.006, 0.006] [0.03, 0.0, -0.009] [0.019, 0.001, -0.005]</t>
  </si>
  <si>
    <t>[0.0, 0.0, -0.0] [0.091, 0.01, -0.021] [0.091, 0.002, -0.027] [0.091, 0.0, 0.027] [0.091, -0.022, -0.012]</t>
  </si>
  <si>
    <t>[0.0, 0.0, 0.0] [0.093, 0.028, -0.0] [0.273, -0.041, 0.024]</t>
  </si>
  <si>
    <t>[0.0, -0.0, -0.0] [0.068, -0.01, -0.016] [0.068, -0.004, 0.016] [0.143, 0.0, 0.043] [0.143, -0.0, -0.043]</t>
  </si>
  <si>
    <t>[0.0, -0.0, 0.0] [0.048, -0.008, 0.011] [0.048, 0.001, -0.014] [0.048, -0.0, -0.014] [0.048, 0.007, 0.012] [0.048, 0.0, 0.014] [0.048, 0.0, -0.014] [0.048, 0.0, 0.014] [0.048, -0.0, -0.014]</t>
  </si>
  <si>
    <t>[0.0, 0.0, -0.0] [0.026, 0.0, 0.008] [0.033, -0.01, -0.001] [0.033, 0.0, -0.01] [0.033, 0.0, -0.01] [0.033, 0.0, -0.01] [0.033, 0.0, 0.01] [0.033, 0.0, 0.01] [0.033, 0.0, 0.01] [0.033, 0.0, -0.01] [0.027, 0.008, -0.0] [0.033, 0.005, -0.004] [0.033, -0.0, -0.01]</t>
  </si>
  <si>
    <t>[0.038, -0.012, 0.0] [0.06, -0.009, 0.014] [0.06, -0.007, -0.015] [0.06, 0.0, -0.018] [0.06, 0.0, 0.018] [0.06, 0.0, 0.018] [0.06, 0.0, -0.018] [0.06, -0.013, -0.012]</t>
  </si>
  <si>
    <t>[0.111, 0.033, -0.0] [0.111, 0.024, 0.022] [0.111, 0.024, 0.024] [0.111, 0.029, 0.01] [0.111, -0.024, -0.024] [0.0, 0.0, -0.0] [0.0, -0.0, -0.0] [0.111, -0.015, 0.027] [0.0, -0.0, -0.0] [0.0, -0.0, 0.0] [0.0, 0.0, 0.0] [0.062, -0.0, -0.019] [0.0, 0.0, -0.0] [0.0, -0.0, -0.0] [0.0, 0.0, 0.0] [0.043, -0.013, -0.0] [0.0, -0.0, -0.0] [0.0, 0.0, -0.0] [0.111, -0.024, -0.024]</t>
  </si>
  <si>
    <t>[0.727, -0.063, -0.147] [0.414, -0.099, -0.061] [0.0, 0.0, 0.0] [0.0, -0.0, -0.0] [0.31, -0.0, -0.093]</t>
  </si>
  <si>
    <t>[0.749, -0.052, -0.146] [0.287, -0.086, -0.0] [0.465, 0.0, -0.139]</t>
  </si>
  <si>
    <t>[0.271, -0.018, -0.074] [0.103, -0.02, -0.005] [0.033, -0.01, -0.0] [0.271, 0.0, -0.081] [0.0, 0.0, -0.0]</t>
  </si>
  <si>
    <t>[0.7, 0.148, 0.148] [0.368, -0.08, -0.072] [0.39, -0.117, -0.0] [0.0, 0.0, 0.0] [0.0, -0.0, -0.0] [0.0, -0.0, -0.0] [0.0, 0.0, 0.0] [0.202, 0.0, -0.06] [0.0, -0.0, -0.0]</t>
  </si>
  <si>
    <t>[0.503, 0.148, 0.007] [0.37, -0.078, 0.078] [0.0, -0.0, 0.0] [0.112, -0.025, 0.022] [0.0, -0.0, 0.0] [-0.0, -0.0, 0.0] [0.0, 0.0, -0.0] [0.0, 0.0, -0.0] [0.0, 0.0, 0.0] [-0.0, 0.0, 0.0] [0.249, -0.074, -0.0] [0.0, 0.0, -0.0] [-0.0, -0.0, 0.0]</t>
  </si>
  <si>
    <t>[0.722, 0.142, 0.157] [0.282, -0.066, -0.045] [0.417, -0.125, 0.0] [0.0, 0.0, 0.0] [0.0, 0.0, -0.0] [0.293, 0.0, -0.088] [0.0, -0.0, 0.0] [0.0, 0.0, 0.0]</t>
  </si>
  <si>
    <t>[0.095, 0.018, -0.021] [0.095, 0.02, -0.02] [0.095, 0.026, -0.006] [0.081, -0.017, -0.017] [0.013, -0.004, 0.0] [0.095, -0.02, -0.02] [0.095, 0.02, -0.02] [0.0, 0.0, 0.0] [-0.0, -0.0, 0.0] [0.0, 0.0, -0.0] [0.095, -0.02, -0.02] [0.0, -0.0, -0.0] [0.0, 0.0, 0.0] [0.0, -0.0, 0.0] [0.095, -0.0, 0.028] [0.0, -0.0, -0.0] [0.0, -0.0, -0.0] [0.092, 0.0, 0.028] [0.095, -0.02, 0.02]</t>
  </si>
  <si>
    <t>[1.489, -0.077, 0.259] [0.646, -0.194, -0.0] [0.368, 0.0, -0.11] [0.0, 0.0, 0.0] [0.46, 0.0, 0.138]</t>
  </si>
  <si>
    <t>[1.606, -0.067, 0.265] [0.663, -0.199, -0.0] [0.923, 0.0, 0.276]</t>
  </si>
  <si>
    <t>[0.288, -0.008, 0.083] [0.019, -0.005, 0.0] [0.127, -0.033, -0.012] [0.0, 0.0, 0.0] [0.283, 0.0, 0.085]</t>
  </si>
  <si>
    <t>[0.717, 0.143, -0.156] [0.411, -0.123, -0.0] [0.375, -0.08, 0.078] [0.0, -0.0, 0.0] [0.0, 0.0, -0.0] [0.0, 0.0, -0.0] [0.0, 0.0, -0.0] [0.0, -0.0, 0.0] [0.197, 0.0, 0.059]</t>
  </si>
  <si>
    <t>[0.699, 0.15, -0.116] [0.373, -0.112, 0.0] [0.0, -0.0, 0.0] [0.468, -0.099, 0.099] [0.0, -0.0, -0.0] [0.0, 0.0, -0.0] [0.0, 0.0, -0.0] [0.0, -0.0, -0.0] [0.0, -0.0, -0.0] [-0.0, 0.0, 0.0] [0.0, 0.0, 0.0] [0.0, -0.0, -0.0] [0.201, 0.0, 0.06]</t>
  </si>
  <si>
    <t>[0.736, 0.156, -0.156] [0.423, -0.127, -0.0] [0.277, -0.063, 0.049] [0.0, -0.0, 0.0] [0.0, 0.0, -0.0] [0.0, 0.0, 0.0] [0.306, -0.029, 0.08] [0.0, -0.0, 0.0]</t>
  </si>
  <si>
    <t>[0.176, 0.053, 0.0] [0.176, 0.053, 0.0] [0.176, 0.053, -0.0] [0.176, 0.053, 0.0] [0.176, 0.05, -0.008] [0.133, 0.04, -0.0] [0.101, 0.03, -0.0] [0.009, -0.002, 0.002] [0.0, -0.0, -0.0] [0.0, -0.0, 0.0] [0.0, 0.0, -0.0] [0.0, -0.0, -0.0] [0.0, -0.0, 0.0] [0.0, 0.0, 0.0] [0.0, 0.0, -0.0] [-0.0, 0.0, -0.0] [0.0, 0.0, -0.0] [0.0, 0.0, 0.0] [0.002, -0.001, -0.0]</t>
  </si>
  <si>
    <t>[0.585, -0.162, 0.033] [0.393, 0.118, 0.0] [0.0, -0.0, -0.0] [0.0, -0.0, 0.0] [0.192, 0.048, 0.023]</t>
  </si>
  <si>
    <t>[0.591, -0.164, 0.033] [0.297, 0.089, 0.0] [0.293, 0.074, 0.035]</t>
  </si>
  <si>
    <t>[0.494, -0.148, -0.0] [0.13, 0.034, -0.013] [0.193, 0.058, 0.0] [0.149, 0.045, 0.0] [0.161, 0.048, 0.0]</t>
  </si>
  <si>
    <t>[0.511, 0.153, -0.0] [0.316, 0.088, -0.0] [0.316, 0.088, 0.0] [0.0, 0.0, 0.0] [0.0, -0.0, 0.0] [0.0, -0.0, -0.0] [0.0, 0.0, -0.0] [0.0, 0.0, 0.0] [0.0, -0.0, -0.0]</t>
  </si>
  <si>
    <t>[0.503, 0.151, 0.0] [0.313, 0.085, 0.023] [0.009, -0.003, 0.0] [0.345, 0.096, 0.018] [0.0, 0.0, -0.0] [0.0, -0.0, -0.0] [0.0, 0.0, 0.0] [-0.0, -0.0, 0.0] [0.0, 0.0, 0.0] [0.0, -0.0, -0.0] [0.0, 0.0, -0.0] [0.0, -0.0, -0.0] [0.0, -0.0, -0.0]</t>
  </si>
  <si>
    <t>[0.511, 0.153, 0.0] [0.316, 0.088, -0.0] [0.316, 0.088, 0.0] [0.0, 0.0, 0.0] [0.0, 0.0, -0.0] [0.0, -0.0, 0.0] [0.0, 0.0, 0.0] [0.0, 0.0, -0.0]</t>
  </si>
  <si>
    <t>[0.12, -0.032, -0.009] [0.12, -0.036, -0.0] [0.12, -0.036, -0.0] [0.12, -0.025, -0.025] [0.12, -0.036, -0.0] [0.045, -0.013, 0.0] [0.0, -0.0, 0.0] [0.084, 0.018, 0.018] [0.0, -0.0, -0.0] [0.0, 0.0, -0.0] [0.094, 0.028, -0.0] [0.0, 0.0, -0.0] [0.0, -0.0, -0.0] [0.0, -0.0, -0.0] [0.12, -0.025, 0.025] [0.059, -0.013, 0.013] [0.0, -0.0, 0.0] [0.0, 0.0, 0.0] [0.12, -0.036, -0.0]</t>
  </si>
  <si>
    <t>[0.731, 0.207, 0.031] [0.486, -0.146, -0.0] [0.0, 0.0, -0.0] [0.0, -0.0, -0.0] [0.244, -0.065, 0.019]</t>
  </si>
  <si>
    <t>[0.741, 0.21, 0.031] [0.371, -0.111, -0.0] [0.368, -0.099, 0.029]</t>
  </si>
  <si>
    <t>[0.613, 0.184, -0.0] [0.183, -0.055, 0.0] [0.186, -0.056, -0.0] [0.184, -0.042, -0.031] [0.246, -0.074, -0.0]</t>
  </si>
  <si>
    <t>[0.618, -0.185, -0.0] [0.374, -0.112, -0.0] [0.377, -0.113, -0.0] [0.007, 0.002, -0.0] [0.0, 0.0, 0.0] [0.001, -0.0, -0.0] [0.004, -0.001, 0.0] [0.0, -0.0, 0.0] [0.0, -0.0, 0.0]</t>
  </si>
  <si>
    <t>[0.601, -0.18, -0.0] [0.399, -0.12, 0.0] [0.0, -0.0, 0.0] [0.444, -0.11, 0.055] [0.0, 0.0, 0.0] [0.0, 0.0, -0.0] [0.0, 0.0, -0.0] [0.0, -0.0, -0.0] [0.0, -0.0, -0.0] [0.0, 0.0, 0.0] [0.011, -0.002, 0.002] [0.0, -0.0, -0.0] [0.0, 0.0, 0.0]</t>
  </si>
  <si>
    <t>[0.618, -0.185, -0.0] [0.374, -0.112, 0.0] [0.377, -0.113, 0.0] [0.007, 0.002, -0.0] [0.0, 0.0, -0.0] [0.001, -0.0, -0.0] [0.004, -0.001, -0.0] [0.0, 0.0, 0.0]</t>
  </si>
  <si>
    <t>[41.59, 12.477, 0.0] [41.59, 12.477, 0.0] [41.59, 12.477, -0.0] [41.59, 12.477, 0.0] [41.59, 11.728, -1.872] [31.317, 9.399, -0.0] [23.831, 7.153, -0.0] [2.08, -0.457, 0.457] [0.0, -0.0, -0.0] [0.0, -0.0, 0.0] [0.0, 0.0, -0.0] [0.0, -0.0, -0.0] [0.0, -0.0, 0.0] [0.0, 0.0, 0.0] [0.0, 0.0, -0.0] [-0.0, 0.0, -0.0] [0.0, 0.0, -0.0] [0.0, 0.0, 0.0] [0.582, -0.166, -0.0]</t>
  </si>
  <si>
    <t>[137.995, -38.225, 7.728] [92.733, 27.875, 0.0] [0.0, -0.0, -0.0] [0.0, -0.0, 0.0] [45.262, 11.316, 5.382]</t>
  </si>
  <si>
    <t>[139.548, -38.655, 7.815] [70.053, 21.072, 0.0] [69.216, 17.444, 8.233]</t>
  </si>
  <si>
    <t>[116.508, -34.952, -0.0] [30.758, 7.923, -3.146] [45.555, 13.631, 0.0] [35.185, 10.602, 0.0] [37.982, 11.418, 0.0]</t>
  </si>
  <si>
    <t>[120.554, 36.166, -0.0] [74.502, 20.856, -0.0] [74.502, 20.856, 0.0] [0.0, 0.0, 0.0] [0.0, -0.0, 0.0] [0.0, -0.0, -0.0] [0.0, 0.0, -0.0] [0.0, 0.0, 0.0] [0.0, -0.0, -0.0]</t>
  </si>
  <si>
    <t>[118.74, 35.622, 0.0] [73.856, 19.948, 5.343] [2.019, -0.594, 0.0] [81.337, 22.679, 4.275] [0.0, 0.0, -0.0] [0.0, -0.0, -0.0] [0.0, 0.0, 0.0] [-0.0, -0.0, 0.0] [0.0, 0.0, 0.0] [0.0, -0.0, -0.0] [0.0, 0.0, -0.0] [0.0, -0.0, -0.0] [0.0, -0.0, -0.0]</t>
  </si>
  <si>
    <t>[120.554, 36.166, 0.0] [74.502, 20.856, -0.0] [74.502, 20.856, 0.0] [0.0, 0.0, 0.0] [0.0, 0.0, -0.0] [0.0, -0.0, 0.0] [0.0, 0.0, 0.0] [0.0, 0.0, -0.0]</t>
  </si>
  <si>
    <t>[35.974, -9.641, -2.77] [35.974, -10.792, -0.0] [35.974, -10.792, -0.0] [35.974, -7.626, -7.626] [35.974, -10.792, -0.0] [13.382, -4.029, 0.0] [0.0, -0.0, 0.0] [25.218, 5.36, 5.36] [0.0, -0.0, -0.0] [0.0, 0.0, -0.0] [28.276, 8.49, -0.0] [0.0, 0.0, -0.0] [0.0, -0.0, -0.0] [0.0, -0.0, -0.0] [35.974, -7.626, 7.626] [17.807, -3.777, 3.777] [0.0, -0.0, 0.0] [0.0, 0.0, 0.0] [35.974, -10.792, -0.0]</t>
  </si>
  <si>
    <t>[219.419, 62.096, 9.216] [145.914, -43.884, -0.0] [0.0, 0.0, -0.0] [0.0, -0.0, -0.0] [73.286, -19.528, 5.705]</t>
  </si>
  <si>
    <t>[222.516, 62.972, 9.346] [111.481, -33.377, -0.0] [110.59, -29.595, 8.678]</t>
  </si>
  <si>
    <t>[183.946, 55.184, -0.0] [55.0, -16.555, 0.0] [55.92, -16.739, -0.0] [55.184, -12.692, -9.197] [73.946, -22.257, -0.0]</t>
  </si>
  <si>
    <t>[185.492, -55.648, -0.0] [112.223, -33.574, -0.0] [113.15, -33.945, -0.0] [2.04, 0.556, -0.0] [0.0, 0.0, 0.0] [0.185, -0.0, -0.0] [1.113, -0.371, 0.0] [0.0, -0.0, 0.0] [0.0, -0.0, 0.0]</t>
  </si>
  <si>
    <t>[180.339, -54.102, -0.0] [119.745, -35.887, 0.0] [0.0, -0.0, 0.0] [133.09, -33.002, 16.591] [0.0, 0.0, 0.0] [0.0, 0.0, -0.0] [0.0, 0.0, -0.0] [0.0, -0.0, -0.0] [0.0, -0.0, -0.0] [0.0, 0.0, 0.0] [3.246, -0.541, 0.721] [0.0, -0.0, -0.0] [0.0, 0.0, 0.0]</t>
  </si>
  <si>
    <t>[185.492, -55.648, -0.0] [112.223, -33.574, 0.0] [113.15, -33.945, 0.0] [2.04, 0.556, -0.0] [0.0, 0.0, -0.0] [0.185, -0.0, -0.0] [1.113, -0.371, -0.0] [0.0, 0.0, 0.0]</t>
  </si>
  <si>
    <t>[0.047, -0.0, -0.014] [0.047, 0.0, 0.014] [0.0, 0.0, 0.0] [0.046, -0.0, -0.014] [0.047, -0.001, 0.014] [0.047, 0.0, 0.014] [0.0, 0.0, 0.0] [0.047, -0.0, -0.014] [0.047, -0.001, -0.014] [0.047, 0.0, 0.014] [0.0, -0.0, 0.0] [0.047, -0.0, -0.014] [0.047, 0.0, -0.014] [0.046, 0.0, -0.014] [0.0, 0.0, -0.0] [0.047, 0.0, 0.014]</t>
  </si>
  <si>
    <t>[0.434, -0.035, 0.084] [0.136, 0.029, -0.028] [0.0, -0.0, 0.0] [0.0, -0.0, 0.0] [-0.0, 0.0, 0.0]</t>
  </si>
  <si>
    <t>[0.304, -0.0, -0.0] [0.0, -0.0, 0.0] [0.0, 0.0, -0.0] [0.0, 0.0, -0.0]</t>
  </si>
  <si>
    <t>[0.304, -0.0, 0.0] [0.0, -0.0, -0.0] [0.0, 0.0, -0.0]</t>
  </si>
  <si>
    <t>[0.19, 0.0, 0.057] [0.19, -0.0, 0.0] [0.19, 0.0, -0.057] [0.0, -0.0, -0.0]</t>
  </si>
  <si>
    <t>[1.376, -0.413, 0.0] [1.376, 0.235, -0.246] [0.78, 0.165, -0.165] [0.105, 0.0, 0.032] [0.0, 0.0, 0.0] [0.183, -0.0, 0.055] [0.0, -0.0, -0.0] [0.0, -0.0, -0.0] [0.0, 0.0, -0.0]</t>
  </si>
  <si>
    <t>[0.038, -0.0, -0.011] [0.077, 0.0, 0.023] [0.0, -0.0, 0.0] [0.077, -0.0, 0.023] [0.0, 0.0, -0.0] [0.077, -0.003, -0.014] [0.0, 0.0, -0.0] [0.053, -0.0, -0.016] [0.077, 0.0, 0.023] [0.003, 0.001, 0.001] [0.077, 0.0, 0.023]</t>
  </si>
  <si>
    <t>[0.304, -0.0, -0.0] [0.0, 0.0, -0.0] [0.0, 0.0, 0.0]</t>
  </si>
  <si>
    <t>[10.483, -2.233, -2.18] [10.074, 2.118, -2.149] [0.0, -0.0, 0.0] [0.472, -0.0, 0.136] [0.0, 0.0, -0.0]</t>
  </si>
  <si>
    <t>[0.021, 0.0, -0.006] [0.05, 0.0, 0.015] [0.0, 0.0, -0.0] [0.05, 0.0, 0.015] [0.05, 0.0, 0.015] [0.0, -0.0, -0.0] [0.05, 0.0, -0.015] [0.05, -0.001, -0.014] [0.05, 0.0, 0.015] [0.0, 0.0, -0.0] [0.038, 0.0, -0.011] [0.05, 0.0, -0.015] [0.041, 0.0, -0.012] [0.0, -0.0, 0.0] [0.05, 0.0, 0.015]</t>
  </si>
  <si>
    <t>[0.091, 0.0, 0.027] [0.091, 0.0, 0.027] [0.0, -0.0, 0.0] [0.091, -0.0, -0.027] [0.091, 0.019, -0.019] [0.091, 0.0, 0.027] [0.0, -0.0, 0.0] [0.088, 0.0, -0.026] [0.091, -0.022, -0.012] [0.091, 0.0, -0.027] [0.091, 0.025, -0.006] [0.081, 0.017, -0.017]</t>
  </si>
  <si>
    <t>[0.304, -0.0, -0.0] [0.0, 0.0, 0.0] [0.0, 0.0, 0.0]</t>
  </si>
  <si>
    <t>[0.261, 0.055, -0.055] [0.261, 0.0, 0.078] [0.0, 0.0, 0.0] [0.226, -0.0, -0.068] [0.206, -0.062, 0.0] [0.261, 0.038, -0.016] [0.261, 0.078, -0.0] [0.243, -0.0, -0.073]</t>
  </si>
  <si>
    <t>[0.0, -0.0, -0.0] [0.046, 0.0, -0.014] [0.047, 0.0, -0.014] [0.047, 0.0, 0.014] [0.0, -0.0, -0.0] [0.047, 0.0, -0.014] [0.047, -0.001, 0.014] [0.047, 0.0, 0.014] [0.0, 0.0, -0.0] [0.047, 0.0, -0.014] [0.047, -0.001, -0.014] [0.047, 0.0, 0.014] [0.0, 0.0, -0.0] [0.047, 0.0, 0.014] [0.047, -0.0, -0.014] [0.046, 0.0, -0.014]</t>
  </si>
  <si>
    <t>[0.0, 0.0, 0.0] [0.074, -0.013, -0.017] [0.074, 0.0, 0.022] [0.074, 0.0, -0.022] [0.074, -0.011, -0.017]</t>
  </si>
  <si>
    <t>[0.0, 0.0, -0.0] [0.1, -0.022, -0.019] [0.1, -0.0, 0.0] [0.1, -0.022, -0.019]</t>
  </si>
  <si>
    <t>[0.0, 0.0, -0.0] [0.149, -0.033, -0.029] [0.149, -0.033, -0.029]</t>
  </si>
  <si>
    <t>[0.19, 0.0, -0.057] [0.0, 0.0, 0.0] [0.19, 0.0, 0.057] [0.19, 0.0, -0.0]</t>
  </si>
  <si>
    <t>[1.16, -0.348, -0.0] [1.16, 0.34, -0.02] [0.942, 0.002, -0.118] [0.0, -0.0, 0.0] [0.0, -0.0, -0.0] [0.0, 0.0, -0.0] [0.198, 0.0, -0.059] [0.0, -0.0, -0.0] [0.0, -0.0, -0.0]</t>
  </si>
  <si>
    <t>[0.064, 0.0, 0.019] [0.0, -0.0, -0.0] [0.068, 0.007, 0.018] [0.0, 0.0, -0.0] [0.068, -0.014, -0.014] [0.0, 0.0, -0.0] [0.068, 0.01, -0.011] [0.068, 0.0, 0.02] [0.0, -0.0, 0.0] [0.068, 0.0, 0.02] [0.007, 0.001, -0.001]</t>
  </si>
  <si>
    <t>[0.0, 0.0, 0.0] [0.165, 0.0, 0.05] [0.165, 0.0, -0.05]</t>
  </si>
  <si>
    <t>[10.134, -2.219, -1.794] [9.82, 2.108, -2.017] [0.0, 0.0, -0.0] [0.0, -0.0, 0.0] [0.314, 0.0, 0.091]</t>
  </si>
  <si>
    <t>[0.023, 0.0, 0.007] [0.0, 0.0, 0.0] [0.054, 0.0, -0.016] [0.0, -0.0, -0.0] [0.054, -0.0, -0.016] [0.054, 0.0, 0.016] [0.054, 0.0, 0.016] [0.0, 0.0, -0.0] [0.054, 0.0, -0.016] [0.054, 0.002, 0.012] [0.054, 0.0, 0.016] [0.0, 0.0, -0.0] [0.033, 0.002, 0.009] [0.054, 0.0, -0.016] [0.054, -0.0, -0.016]</t>
  </si>
  <si>
    <t>[0.0, -0.0, 0.0] [0.091, 0.0, -0.027] [0.091, 0.0, 0.027] [0.091, 0.0, 0.027] [0.0, 0.0, -0.0] [0.088, 0.0, -0.026] [0.091, 0.019, -0.019] [0.091, 0.0, 0.027] [0.091, 0.025, -0.006] [0.081, 0.017, -0.017] [0.091, -0.022, -0.012] [0.091, 0.0, -0.027]</t>
  </si>
  <si>
    <t>[0.0, 0.0, -0.0] [0.152, -0.006, 0.0] [0.152, 0.0, 0.0]</t>
  </si>
  <si>
    <t>[0.0, -0.0, -0.0] [0.226, 0.0, -0.068] [0.261, 0.055, -0.055] [0.261, 0.0, 0.078] [0.261, 0.078, -0.0] [0.243, 0.0, -0.073] [0.206, -0.062, -0.0] [0.261, 0.038, -0.016]</t>
  </si>
  <si>
    <t>[0.046, -0.0, -0.014] [0.047, -0.0, -0.014] [0.047, 0.0, 0.014] [0.0, -0.0, -0.0] [0.047, -0.0, -0.014] [0.047, -0.001, 0.014] [0.047, 0.0, 0.014] [0.0, 0.0, 0.0] [0.047, -0.0, -0.014] [0.047, -0.001, -0.014] [0.047, 0.0, 0.014] [0.0, 0.0, 0.0] [0.047, 0.0, 0.014] [0.047, -0.0, -0.014] [0.046, 0.0, -0.014] [-0.0, -0.0, 0.0]</t>
  </si>
  <si>
    <t>[0.568, -0.052, -0.045] [0.257, 0.055, -0.053] [0.0, -0.0, 0.0] [0.311, 0.0, 0.093] [0.0, 0.0, 0.0]</t>
  </si>
  <si>
    <t>[0.507, 0.0, 0.152] [0.0, 0.0, -0.0] [0.507, 0.0, 0.152] [0.0, 0.0, -0.0]</t>
  </si>
  <si>
    <t>[1.543, 0.187, 0.153] [0.744, 0.191, -0.076] [0.768, -0.0, -0.23]</t>
  </si>
  <si>
    <t>[0.0, 0.0, 0.0] [0.19, 0.0, 0.057] [0.19, 0.0, 0.0] [0.19, 0.0, 0.057]</t>
  </si>
  <si>
    <t>[0.0, -0.0, -0.0] [0.047, 0.0, -0.014] [0.047, 0.0, 0.014] [0.047, 0.0, -0.014] [0.047, 0.0, 0.014] [0.047, 0.0, -0.014] [0.047, 0.0, 0.014] [0.047, 0.0, 0.014] [0.047, 0.0, -0.014]</t>
  </si>
  <si>
    <t>[0.0, 0.0, -0.0] [0.047, -0.0, -0.014] [0.047, 0.0, 0.014] [0.047, 0.0, -0.014] [0.047, -0.0, 0.014] [0.047, 0.0, -0.014] [0.047, 0.0, 0.014] [-0.0, -0.0, -0.0] [0.047, 0.0, 0.014] [0.047, 0.0, -0.014] [0.0, -0.0, 0.0]</t>
  </si>
  <si>
    <t>[0.16, -0.0, 0.048] [0.294, 0.0, -0.068] [0.0, 0.0, -0.0]</t>
  </si>
  <si>
    <t>[0.0, -0.0, -0.0] [0.074, -0.013, -0.017] [0.074, 0.0, 0.022] [0.074, 0.0, -0.022] [0.074, -0.011, -0.017]</t>
  </si>
  <si>
    <t>[0.003, 0.001, 0.001] [0.042, -0.002, -0.002] [0.05, 0.0, 0.015] [0.05, -0.0, -0.015] [0.05, 0.0, 0.015] [0.05, 0.0, 0.015] [0.0, 0.0, 0.0] [0.05, -0.0, -0.015] [0.05, -0.0, -0.015] [0.05, 0.0, 0.015] [0.0, 0.0, -0.0] [0.05, 0.0, 0.015] [0.05, -0.0, -0.015] [0.05, 0.0, -0.015] [0.0, 0.0, 0.0]</t>
  </si>
  <si>
    <t>[0.091, 0.0, -0.027] [0.091, 0.0, 0.027] [0.091, -0.0, 0.027] [0.0, -0.0, 0.0] [0.088, 0.0, -0.026] [0.091, 0.019, -0.019] [0.091, 0.0, 0.027] [0.0, 0.0, -0.0] [0.081, 0.017, -0.017] [0.091, -0.022, -0.012] [0.091, 0.0, -0.027] [0.091, 0.025, -0.006]</t>
  </si>
  <si>
    <t>[0.582, 0.021, 0.152] [0.292, -0.088, -0.0] [0.286, 0.075, -0.026]</t>
  </si>
  <si>
    <t>[0.226, -0.0, -0.068] [0.261, 0.055, -0.055] [0.261, 0.0, 0.078] [0.0, -0.0, 0.0] [0.243, 0.0, -0.073] [0.206, -0.062, -0.0] [0.261, 0.038, -0.016] [0.261, 0.078, 0.0]</t>
  </si>
  <si>
    <t>[0.047, 0.0, 0.014] [0.0, 0.0, 0.0] [0.046, -0.0, -0.014] [0.047, -0.0, -0.014] [0.047, 0.0, 0.014] [0.0, 0.0, -0.0] [0.047, 0.0, -0.014] [0.047, -0.001, 0.014] [0.047, 0.0, 0.014] [0.0, -0.0, -0.0] [0.047, 0.0, -0.014] [0.047, -0.001, -0.014] [0.046, 0.0, -0.014] [0.0, 0.0, 0.0] [0.047, 0.0, 0.014] [0.047, -0.0, -0.014]</t>
  </si>
  <si>
    <t>[1.543, 0.0, 0.463] [0.41, 0.0, 0.0] [1.015, 0.0, 0.0] [0.019, 0.0, 0.0] [0.19, 0.026, 0.0]</t>
  </si>
  <si>
    <t>[0.507, 0.0, -0.152] [0.0, 0.0, -0.0] [0.507, 0.0, -0.152] [0.0, 0.0, 0.0]</t>
  </si>
  <si>
    <t>[1.543, -0.187, -0.153] [0.768, 0.0, -0.23] [0.744, 0.191, -0.076]</t>
  </si>
  <si>
    <t>[0.19, 0.0, 0.0] [0.19, 0.0, -0.057] [0.0, 0.0, 0.0] [0.19, 0.0, -0.057]</t>
  </si>
  <si>
    <t>[4.343, -1.303, 0.0] [4.017, 0.634, -0.66] [2.471, 0.643, -0.235] [0.0, -0.0, 0.0] [-0.0, 0.0, 0.0] [0.0, -0.0, 0.0] [0.0, 0.0, -0.0] [0.0, -0.0, -0.0] [0.0, 0.0, -0.0]</t>
  </si>
  <si>
    <t>[0.11, 0.019, -0.019] [0.0, 0.0, 0.0] [0.0, -0.0, -0.0] [0.0, -0.0, 0.0] [0.0, 0.0, -0.0] [0.0, -0.0, -0.0] [0.0, 0.0, -0.0] [0.11, 0.0, -0.033] [0.046, 0.012, -0.005] [0.04, 0.008, 0.008] [0.11, -0.0, -0.033]</t>
  </si>
  <si>
    <t>[0.16, 0.0, -0.048] [0.0, -0.0, -0.0] [0.294, -0.0, 0.068]</t>
  </si>
  <si>
    <t>[5.429, -1.162, -1.048] [5.13, 1.102, -1.053] [0.0, -0.0, -0.0] [0.0, -0.0, 0.0] [0.0, 0.0, 0.0]</t>
  </si>
  <si>
    <t>[0.053, 0.0, 0.016] [0.0, 0.0, 0.0] [0.0, 0.0, 0.0] [0.053, 0.0, 0.016] [0.0, -0.0, -0.0] [0.053, 0.0, -0.016] [0.053, 0.0, 0.016] [0.053, 0.0, 0.016] [0.0, -0.0, 0.0] [0.036, 0.0, -0.011] [0.053, 0.006, -0.013] [0.043, -0.0, -0.013] [0.0, 0.0, 0.0] [0.053, 0.013, 0.006] [0.053, -0.005, -0.014]</t>
  </si>
  <si>
    <t>[0.091, 0.0, 0.027] [0.0, -0.0, -0.0] [0.091, -0.0, -0.027] [0.091, 0.0, 0.027] [0.091, 0.0, 0.027] [0.0, 0.0, -0.0] [0.088, 0.0, -0.026] [0.091, 0.019, -0.019] [0.091, 0.0, -0.027] [0.091, 0.025, -0.006] [0.081, 0.017, -0.017] [0.091, -0.022, -0.012]</t>
  </si>
  <si>
    <t>[0.507, 0.0, -0.152] [0.257, 0.066, -0.004] [0.254, -0.076, 0.0]</t>
  </si>
  <si>
    <t>[0.261, 0.0, 0.078] [0.0, -0.0, -0.0] [0.226, -0.0, -0.068] [0.261, 0.055, -0.055] [0.261, 0.038, -0.016] [0.261, 0.078, -0.0] [0.243, -0.0, -0.073] [0.206, -0.062, -0.0]</t>
  </si>
  <si>
    <t>[0.064, -0.019, -0.0] [0.064, -0.019, 0.0] [0.064, -0.019, 0.0] [0.064, -0.019, -0.0] [0.064, -0.019, -0.0] [0.064, -0.019, -0.0] [0.064, -0.019, 0.0] [0.064, -0.019, -0.0] [0.064, -0.019, 0.001] [0.064, -0.019, 0.0] [0.064, -0.019, 0.0] [0.064, -0.019, 0.0] [0.064, 0.019, -0.0] [0.064, 0.019, -0.0] [0.064, 0.019, -0.001] [0.064, 0.019, 0.0]</t>
  </si>
  <si>
    <t>[0.584, -0.13, 0.109] [0.151, -0.046, -0.0] [0.317, -0.095, -0.0] [0.138, -0.041, 0.002] [0.0, 0.0, -0.0]</t>
  </si>
  <si>
    <t>[0.507, 0.152, -0.0] [0.0, -0.0, -0.0] [0.507, -0.152, 0.0] [0.0, 0.0, -0.0]</t>
  </si>
  <si>
    <t>[0.591, 0.177, -0.0] [0.286, -0.063, -0.055] [0.294, 0.063, -0.06]</t>
  </si>
  <si>
    <t>[0.253, 0.076, 0.0] [0.253, 0.076, -0.0] [0.253, 0.076, -0.0] [0.253, -0.076, -0.0]</t>
  </si>
  <si>
    <t>[0.444, -0.133, 0.0] [0.444, -0.097, -0.059] [0.285, -0.076, -0.023] [0.0, -0.0, -0.0] [0.0, -0.0, -0.0] [-0.0, -0.0, -0.0] [0.0, 0.0, 0.0] [0.0, -0.0, -0.0] [0.001, -0.0, 0.0]</t>
  </si>
  <si>
    <t>[0.119, -0.036, -0.0] [0.092, -0.02, 0.02] [0.051, -0.011, -0.011] [0.119, -0.036, -0.0] [0.119, -0.025, -0.025] [0.119, -0.025, 0.025] [0.119, -0.025, -0.025] [0.119, -0.036, -0.0] [0.116, 0.027, -0.019] [0.119, 0.026, 0.024] [0.119, 0.036, 0.0]</t>
  </si>
  <si>
    <t>[0.434, 0.13, 0.0] [0.307, 0.087, -0.0] [0.307, 0.087, 0.0]</t>
  </si>
  <si>
    <t>[0.709, -0.156, -0.136] [0.709, -0.156, -0.136] [0.0, -0.0, 0.0] [0.0, -0.0, 0.0] [0.0, 0.0, 0.0]</t>
  </si>
  <si>
    <t>[0.074, -0.017, 0.012] [0.074, -0.021, 0.003] [0.074, -0.022, -0.0] [0.074, -0.022, -0.0] [0.074, -0.022, 0.0] [0.074, -0.022, -0.0] [0.074, -0.022, -0.0] [0.074, -0.016, 0.016] [0.074, -0.022, 0.0] [0.074, -0.022, -0.0] [0.074, -0.016, 0.016] [0.074, 0.022, -0.001] [0.074, 0.016, -0.015] [0.074, 0.02, -0.006] [0.074, 0.022, -0.0]</t>
  </si>
  <si>
    <t>[0.092, -0.028, -0.0] [0.092, -0.028, -0.0] [0.092, -0.028, 0.0] [0.092, -0.028, 0.0] [0.092, -0.028, 0.0] [0.092, -0.028, 0.0] [0.092, -0.028, -0.0] [0.092, -0.028, 0.0] [0.092, 0.021, -0.017] [0.092, 0.02, -0.02] [0.092, 0.021, -0.017] [0.092, 0.02, -0.02]</t>
  </si>
  <si>
    <t>[0.516, 0.155, -0.0] [0.259, -0.012, -0.072] [0.257, 0.002, 0.076]</t>
  </si>
  <si>
    <t>[0.128, -0.038, 0.0] [0.128, -0.038, 0.0] [0.128, -0.038, 0.0] [0.128, -0.038, -0.0] [0.128, 0.036, -0.004] [0.128, 0.038, -0.0] [0.128, 0.036, -0.004] [0.128, 0.038, -0.0]</t>
  </si>
  <si>
    <t>[0.064, 0.019, -0.0] [0.064, 0.019, -0.0] [0.064, 0.019, 0.0] [0.064, 0.019, 0.0] [0.064, 0.019, 0.0] [0.064, 0.019, 0.0] [0.064, 0.019, 0.0] [0.064, 0.019, -0.0] [0.064, 0.019, 0.0] [0.064, 0.019, 0.0] [0.064, 0.019, -0.001] [0.064, 0.019, 0.0] [0.064, -0.019, 0.001] [0.064, -0.019, 0.0] [0.064, -0.019, 0.0] [0.064, -0.019, 0.0]</t>
  </si>
  <si>
    <t>[0.566, 0.12, 0.12] [0.148, 0.044, 0.0] [0.286, 0.086, 0.0] [0.153, 0.046, 0.0] [0.003, -0.001, 0.0]</t>
  </si>
  <si>
    <t>[0.507, -0.152, -0.0] [0.0, 0.0, -0.0] [0.507, 0.152, 0.0] [0.0, 0.0, -0.0]</t>
  </si>
  <si>
    <t>[0.591, -0.177, 0.0] [0.294, 0.063, -0.06] [0.286, -0.063, -0.055]</t>
  </si>
  <si>
    <t>[0.253, -0.076, -0.0] [0.253, -0.076, -0.0] [0.253, -0.076, 0.0] [0.253, 0.076, -0.0]</t>
  </si>
  <si>
    <t>[0.381, 0.093, -0.051] [0.381, 0.114, -0.0] [0.342, 0.088, -0.034] [0.016, 0.005, -0.0] [0.0, 0.0, -0.0] [0.0, 0.0, -0.0] [0.0, 0.0, 0.0] [0.0, 0.0, -0.0] [0.003, -0.001, 0.001]</t>
  </si>
  <si>
    <t>[0.12, 0.036, -0.0] [0.088, 0.019, 0.019] [0.113, 0.024, -0.024] [0.12, 0.025, 0.025] [0.027, 0.008, -0.0] [0.114, 0.034, -0.0] [0.12, 0.025, -0.025] [0.12, 0.036, 0.0] [0.109, -0.033, -0.0] [0.12, -0.025, 0.025] [0.12, -0.036, -0.0]</t>
  </si>
  <si>
    <t>[0.434, -0.13, 0.0] [0.307, -0.087, 0.0] [0.307, -0.087, 0.0]</t>
  </si>
  <si>
    <t>[0.688, 0.148, -0.141] [0.688, 0.148, -0.141] [0.0, 0.0, 0.0] [0.0, -0.0, 0.0] [0.0, 0.0, -0.0]</t>
  </si>
  <si>
    <t>[0.073, 0.015, 0.015] [0.073, 0.016, 0.013] [0.073, 0.02, 0.005] [0.073, 0.019, 0.007] [0.073, 0.022, -0.0] [0.073, 0.018, 0.009] [0.073, 0.015, 0.015] [0.073, 0.022, 0.0] [0.073, 0.022, 0.0] [0.073, 0.022, 0.0] [0.073, 0.022, 0.0] [0.073, -0.022, -0.0] [0.073, -0.019, -0.007] [0.073, -0.022, 0.0] [0.073, -0.022, 0.0]</t>
  </si>
  <si>
    <t>[0.092, 0.021, 0.016] [0.092, 0.02, 0.02] [0.092, 0.021, 0.016] [0.092, 0.02, 0.02] [0.092, 0.028, 0.0] [0.092, 0.028, 0.0] [0.092, 0.028, 0.0] [0.092, 0.028, 0.0] [0.092, -0.028, 0.0] [0.092, -0.028, -0.0] [0.092, -0.028, -0.0] [0.092, -0.028, -0.0]</t>
  </si>
  <si>
    <t>[0.514, -0.154, 0.0] [0.256, -0.008, 0.074] [0.258, -0.002, -0.077]</t>
  </si>
  <si>
    <t>[0.128, 0.038, -0.0] [0.128, 0.038, -0.0] [0.128, 0.038, -0.0] [0.128, 0.038, -0.0] [0.128, -0.038, -0.0] [0.128, -0.036, 0.004] [0.128, -0.038, 0.0] [0.128, -0.036, 0.004]</t>
  </si>
  <si>
    <t>[9.612, -2.884, -0.0] [9.612, -2.884, 0.0] [9.612, -2.864, 0.048] [9.612, -2.884, -0.0] [9.612, -2.884, -0.0] [9.612, -2.884, -0.0] [9.612, -2.884, 0.0] [9.612, -2.884, -0.0] [9.612, -2.816, 0.154] [9.612, -2.884, 0.0] [9.612, -2.884, 0.0] [9.612, -2.884, 0.0] [9.612, 2.884, -0.0] [9.612, 2.864, -0.038] [9.612, 2.845, -0.096] [9.612, 2.884, 0.0]</t>
  </si>
  <si>
    <t>[88.26, -19.682, 16.416] [22.859, -6.884, -0.0] [47.837, -14.298, -0.0] [20.918, -6.178, 0.353] [0.0, 0.0, -0.0]</t>
  </si>
  <si>
    <t>[76.639, 22.992, -0.0] [0.0, -0.0, -0.0] [76.639, -22.992, 0.0] [0.0, 0.0, -0.0]</t>
  </si>
  <si>
    <t>[89.462, 26.839, -0.0] [43.3, -9.572, -8.32] [44.463, 9.572, -9.125]</t>
  </si>
  <si>
    <t>[38.319, 11.496, 0.0] [38.319, 11.496, -0.0] [38.319, 11.496, -0.0] [38.319, -11.496, -0.0]</t>
  </si>
  <si>
    <t>[67.227, -20.168, 0.0] [67.227, -14.655, -9.008] [43.093, -11.496, -3.496] [0.0, -0.0, -0.0] [0.0, -0.0, -0.0] [-0.0, -0.0, -0.0] [0.0, 0.0, 0.0] [0.0, -0.0, -0.0] [0.202, -0.0, 0.067]</t>
  </si>
  <si>
    <t>[18.068, -5.42, -0.0] [14.039, -2.981, 2.981] [7.679, -1.626, -1.626] [18.068, -5.42, -0.0] [18.068, -3.83, -3.83] [18.068, -3.83, 3.83] [18.068, -3.83, -3.83] [18.068, -5.42, -0.0] [17.562, 4.065, -2.909] [18.068, 3.921, 3.632] [18.068, 5.42, 0.0]</t>
  </si>
  <si>
    <t>[65.691, 19.707, 0.0] [46.444, 13.138, -0.0] [46.444, 13.138, 0.0]</t>
  </si>
  <si>
    <t>[107.187, -23.581, -20.58] [107.187, -23.581, -20.58] [0.0, -0.0, 0.0] [0.0, -0.0, 0.0] [0.0, 0.0, 0.0]</t>
  </si>
  <si>
    <t>[11.156, -2.599, 1.796] [11.156, -3.135, 0.502] [11.156, -3.347, -0.0] [11.156, -3.347, -0.0] [11.156, -3.347, 0.0] [11.156, -3.347, -0.0] [11.156, -3.347, -0.0] [11.156, -2.365, 2.365] [11.156, -3.347, 0.0] [11.156, -3.347, -0.0] [11.156, -2.365, 2.365] [11.156, 3.291, -0.145] [11.156, 2.421, -2.231] [11.156, 2.967, -0.915] [11.156, 3.347, -0.0]</t>
  </si>
  <si>
    <t>[13.96, -4.188, -0.0] [13.96, -4.188, -0.0] [13.96, -4.188, 0.0] [13.96, -4.188, 0.0] [13.96, -4.188, 0.0] [13.96, -4.188, 0.0] [13.96, -4.188, -0.0] [13.96, -4.188, 0.0] [13.96, 3.141, -2.541] [13.96, 2.96, -2.96] [13.96, 3.141, -2.541] [13.96, 2.96, -2.96]</t>
  </si>
  <si>
    <t>[78.07, 23.421, -0.0] [39.113, -1.874, -10.93] [38.957, 0.312, 11.554]</t>
  </si>
  <si>
    <t>[19.378, -5.813, 0.0] [19.378, -5.813, 0.0] [19.378, -5.813, 0.0] [19.378, -5.813, -0.0] [19.378, 5.523, -0.678] [19.378, 5.813, -0.0] [19.378, 5.523, -0.678] [19.378, 5.813, -0.0]</t>
  </si>
  <si>
    <t>[17.702, 5.222, 0.212] [11.152, -3.239, -0.283] [6.55, -0.956, -1.558]</t>
  </si>
  <si>
    <t>[16.696, 5.009, 0.0] [10.585, 2.354, -1.052] [14.075, -2.354, 0.0]</t>
  </si>
  <si>
    <t>[17.702, 5.222, 0.212] [6.55, -0.956, -1.558] [11.152, -3.239, -0.283]</t>
  </si>
  <si>
    <t>[14.596, 4.189, -0.482] [11.312, -3.401, -0.0] [0.744, 0.219, 0.0] [9.458, 2.656, -0.452] [0.0, 0.0, 0.0]</t>
  </si>
  <si>
    <t>[0.15, -0.008, 0.01] [0.035, -0.01, -0.001] [0.013, -0.0, -0.004]</t>
  </si>
  <si>
    <t>[0.146, -0.017, 0.006] [0.031, 0.009, -0.0] [0.031, -0.009, -0.0]</t>
  </si>
  <si>
    <t>[0.15, -0.008, 0.01] [0.013, -0.0, -0.004] [0.035, -0.01, -0.001]</t>
  </si>
  <si>
    <t>[0.146, -0.017, 0.006] [0.031, -0.009, -0.0] [0.0, -0.0, -0.0] [0.031, 0.009, 0.0] [0.0, 0.0, 0.0]</t>
  </si>
  <si>
    <t>[0.05, 0.0, 0.015] [0.079, 0.0, -0.009] [0.074, -0.005, -0.007]</t>
  </si>
  <si>
    <t>[0.066, 0.017, -0.006] [0.095, -0.009, 0.025] [0.095, 0.009, 0.025]</t>
  </si>
  <si>
    <t>[0.05, 0.0, 0.015] [0.074, -0.005, -0.007] [0.079, 0.0, -0.009]</t>
  </si>
  <si>
    <t>[0.0, 0.0, 0.0] [0.056, -0.011, 0.012] [0.011, 0.003, 0.0] [0.056, 0.011, 0.012] [0.011, 0.003, -0.0]</t>
  </si>
  <si>
    <t>[0.363, -0.06, 0.003] [0.187, -0.045, -0.028] [0.176, 0.0, -0.053]</t>
  </si>
  <si>
    <t>[0.116, -0.011, -0.03] [0.057, 0.017, 0.0] [0.132, 0.017, -0.025]</t>
  </si>
  <si>
    <t>[0.363, -0.06, 0.003] [0.176, 0.0, -0.053] [0.187, -0.045, -0.028]</t>
  </si>
  <si>
    <t>[0.086, -0.009, -0.022] [0.117, -0.033, -0.004] [0.038, -0.008, 0.008] [0.02, 0.006, 0.0] [0.0, -0.0, 0.0]</t>
  </si>
  <si>
    <t>[0.281, 0.0, 0.084] [0.155, -0.034, 0.013] [0.126, 0.0, 0.019]</t>
  </si>
  <si>
    <t>[0.116, 0.011, 0.03] [0.132, -0.017, -0.025] [0.057, -0.017, -0.0]</t>
  </si>
  <si>
    <t>[0.281, 0.0, 0.084] [0.126, 0.0, 0.019] [0.155, -0.034, 0.013]</t>
  </si>
  <si>
    <t>[0.096, 0.0, 0.029] [0.032, -0.01, -0.0] [0.0, -0.0, 0.0] [0.116, 0.03, -0.011] [0.03, -0.0, -0.009]</t>
  </si>
  <si>
    <t>[0.192, -0.042, 0.038] [0.119, 0.027, -0.022] [0.073, 0.021, 0.003]</t>
  </si>
  <si>
    <t>[0.183, -0.055, 0.0] [0.154, -0.026, 0.0] [0.116, 0.026, -0.012]</t>
  </si>
  <si>
    <t>[0.192, -0.042, 0.038] [0.073, 0.021, 0.003] [0.119, 0.027, -0.022]</t>
  </si>
  <si>
    <t>[0.133, -0.037, 0.007] [0.119, -0.034, -0.005] [0.067, -0.02, -0.0] [0.133, 0.04, 0.0] [0.073, -0.022, 0.0]</t>
  </si>
  <si>
    <t>[0.194, 0.057, 0.002] [0.122, -0.036, -0.003] [0.072, -0.01, -0.017]</t>
  </si>
  <si>
    <t>[0.183, 0.055, 0.0] [0.116, 0.026, -0.012] [0.154, -0.026, 0.0]</t>
  </si>
  <si>
    <t>[0.194, 0.057, 0.002] [0.072, -0.01, -0.017] [0.122, -0.036, -0.003]</t>
  </si>
  <si>
    <t>[0.16, 0.046, -0.005] [0.124, -0.037, -0.0] [0.008, 0.002, 0.0] [0.104, 0.029, -0.005] [0.0, 0.0, 0.0]</t>
  </si>
  <si>
    <t>[43.517, -9.487, 8.616] [27.068, 6.049, -5.048] [16.449, 4.656, 0.696]</t>
  </si>
  <si>
    <t>[41.43, -12.429, 0.0] [34.925, -5.842, 0.0] [26.267, 5.842, -2.61]</t>
  </si>
  <si>
    <t>[43.517, -9.487, 8.616] [16.449, 4.656, 0.696] [27.068, 6.049, -5.048]</t>
  </si>
  <si>
    <t>[30.058, -8.356, 1.593] [26.992, -7.635, -1.142] [15.089, -4.539, -0.0] [30.058, 9.017, 0.0] [16.472, -4.96, 0.0]</t>
  </si>
  <si>
    <t>[20.91, 6.168, 0.251] [13.173, -3.827, -0.335] [7.737, -1.129, -1.84]</t>
  </si>
  <si>
    <t>[19.721, 5.916, 0.0] [12.503, 2.781, -1.242] [16.625, -2.781, 0.0]</t>
  </si>
  <si>
    <t>[20.91, 6.168, 0.251] [7.737, -1.129, -1.84] [13.173, -3.827, -0.335]</t>
  </si>
  <si>
    <t>[17.241, 4.948, -0.569] [13.362, -4.017, -0.0] [0.879, 0.259, 0.0] [11.172, 3.138, -0.534] [0.0, 0.0, 0.0]</t>
  </si>
  <si>
    <t>[15.959, 4.692, -0.239] [0.0, 0.0, -0.0] [15.959, 4.692, -0.239]</t>
  </si>
  <si>
    <t>[14.264, 4.279, 0.0] [10.584, 2.539, -0.428] [11.026, 2.568, 0.0]</t>
  </si>
  <si>
    <t>[15.825, 4.653, -0.237] [7.881, -0.0, -2.358] [7.944, 0.0, -2.39]</t>
  </si>
  <si>
    <t>[14.465, -0.651, 4.065] [2.864, 0.188, -0.781] [0.0, -0.0, 0.0] [7.348, 0.0, -2.199] [0.26, -0.0, 0.072]</t>
  </si>
  <si>
    <t>[7.111, -0.1, 0.085] [1.259, 0.057, 0.356] [0.0, 0.0, -0.0] [0.0, 0.0, -0.0] [0.306, -0.092, -0.0]</t>
  </si>
  <si>
    <t>[43.396, 12.324, 1.606] [26.038, -5.511, -5.511] [-0.0, -0.0, -0.0] [33.328, -5.555, 0.347] [0.0, 0.0, -0.0]</t>
  </si>
  <si>
    <t>[6.284, -0.182, 0.289] [0.408, -0.038, -0.107] [0.383, -0.0, 0.113] [0.0, -0.0, 0.0] [0.0, -0.0, -0.0] [0.0, -0.0, 0.0] [0.0, 0.0, 0.0] [0.0, 0.0, 0.0] [0.0, -0.0, 0.0]</t>
  </si>
  <si>
    <t>[6.249, -0.2, 0.294] [0.412, -0.0, 0.125] [0.0, 0.0, 0.0] [0.444, 0.112, 0.05] [0.0, -0.0, -0.0] [0.0, -0.0, -0.0] [0.0, 0.0, 0.0] [0.0, -0.0, 0.0] [0.0, 0.0, 0.0] [0.0, -0.0, -0.0] [-0.0, -0.0, -0.0] [-0.0, 0.0, 0.0] [0.0, 0.0, -0.0]</t>
  </si>
  <si>
    <t>[3.157, 0.912, -0.088] [0.54, 0.0, -0.161] [3.157, 0.057, -0.679] [0.0, -0.0, 0.0] [1.471, -0.313, 0.313] [0.0, -0.0, 0.0] [0.0, 0.0, 0.0] [0.0, -0.0, 0.0]</t>
  </si>
  <si>
    <t>[54.568, 16.37, 0.0] [32.577, -0.437, -2.019] [3.383, -0.982, -0.0] [39.234, 11.787, -0.0]</t>
  </si>
  <si>
    <t>[9.389, 0.357, 2.666] [9.342, 0.085, 2.77] [7.173, -0.0, -2.15] [9.389, -1.399, 2.235] [0.0, 0.0, -0.0] [0.0, 0.0, 0.0] [0.0, 0.0, 0.0]</t>
  </si>
  <si>
    <t>[6.09, 0.0, 1.827] [6.09, 0.195, 1.748] [6.09, -0.95, -0.773] [0.0, -0.0, -0.0] [2.399, -0.512, 0.512] [6.09, 0.0, -1.827] [0.0, -0.0, -0.0] [0.0, -0.0, 0.0] [0.0, -0.0, 0.0] [0.0, -0.0, -0.0] [0.0, 0.0, 0.0] [0.0, 0.0, -0.0] [0.0, 0.0, -0.0] [2.302, -0.0, -0.694] [0.0, 0.0, 0.0] [0.0, -0.0, 0.0] [6.09, 1.291, 1.291] [0.0, 0.0, 0.0] [-0.0, -0.0, 0.0]</t>
  </si>
  <si>
    <t>[9.912, 0.0, -2.974] [1.13, -0.0, -0.337] [8.386, 0.0, -2.518] [6.443, -0.535, 1.705] [0.317, 0.069, 0.069]</t>
  </si>
  <si>
    <t>[0.539, -0.114, 0.114] [1.846, -0.391, 0.391] [1.846, 0.447, -0.238] [1.846, -0.506, -0.116] [0.447, 0.094, 0.094]</t>
  </si>
  <si>
    <t>[131.222, -27.819, -27.819] [80.439, 24.145, 0.0] [11.154, 2.362, -2.362] [93.955, 25.72, 5.905] [12.597, -2.624, -2.624]</t>
  </si>
  <si>
    <t>[0.0, 0.0, -0.0] [0.773, 0.164, -0.164] [0.773, 0.166, 0.159] [0.773, 0.0, -0.232] [0.773, 0.0, 0.232] [0.773, 0.0, 0.232] [0.773, 0.0, -0.232] [0.36, -0.108, 0.0] [0.378, 0.032, 0.077]</t>
  </si>
  <si>
    <t>[3.035, -0.149, 0.85] [3.035, 0.0, -0.91] [0.695, 0.0, 0.209] [3.035, 0.452, -0.722] [3.035, -0.31, 0.659] [3.035, 0.643, -0.643] [3.035, 0.643, 0.643]</t>
  </si>
  <si>
    <t>[0.0, -0.0, 0.0] [0.528, -0.158, -0.0] [0.528, 0.112, 0.112] [0.528, 0.112, -0.112] [0.528, 0.0, 0.158] [0.528, 0.139, -0.047] [0.528, 0.0, -0.158] [0.528, 0.039, -0.143] [0.528, -0.158, 0.0] [0.528, 0.059, 0.134] [0.438, -0.131, 0.0] [0.0, 0.0, 0.0] [0.436, -0.131, -0.0]</t>
  </si>
  <si>
    <t>[0.0, -0.0, 0.0] [0.0, -0.0, -0.0] [1.944, -0.583, -0.0] [0.443, -0.093, 0.093] [1.944, 0.204, 0.5] [1.071, 0.0, 0.321] [1.944, 0.22, 0.041] [1.944, 0.0, 0.583]</t>
  </si>
  <si>
    <t>[131.222, -19.815, -31.231] [104.059, 31.231, 0.0] [-0.0, 0.0, -0.0] [104.846, 0.394, -6.561]</t>
  </si>
  <si>
    <t>[0.148, 0.031, -0.031] [4.484, 1.345, -0.0] [0.0, -0.0, -0.0] [4.484, -0.951, -0.951] [4.484, 0.372, -0.632] [4.484, 0.646, 1.076] [0.112, 0.022, -0.022]</t>
  </si>
  <si>
    <t>[0.0, 0.0, -0.0] [3.082, -0.324, -0.789] [3.082, -0.925, -0.0] [0.0, -0.0, 0.0] [0.0, 0.0, 0.0] [0.509, -0.0, -0.154] [3.082, -0.653, 0.653] [1.479, 0.0, 0.444] [0.0, -0.0, -0.0] [0.0, 0.0, 0.0] [3.082, 0.653, 0.653] [0.388, -0.083, -0.083] [0.0, -0.0, -0.0] [0.0, -0.0, -0.0] [3.082, 0.925, 0.0] [0.0, 0.0, -0.0] [0.0, 0.0, 0.0] [0.0, -0.0, 0.0] [3.082, -0.761, -0.394]</t>
  </si>
  <si>
    <t>[23.553, -0.047, 0.871] [14.626, 0.0, -4.381] [0.0, -0.0, -0.0] [0.0, -0.0, -0.0] [19.266, 1.366, -5.229]</t>
  </si>
  <si>
    <t>[8.72, -0.07, -2.59] [1.927, -0.41, 0.41] [4.229, 0.0, 1.273] [1.761, -0.0, 0.532] [0.706, 0.209, 0.0]</t>
  </si>
  <si>
    <t>[122.474, -5.021, -34.66] [115.738, 34.783, -0.0] [0.0, 0.0, -0.0] [75.077, -9.186, 18.739] [14.574, -4.409, -0.0]</t>
  </si>
  <si>
    <t>[7.214, -0.13, -1.436] [0.7, 0.0, -0.209] [-0.0, -0.0, 0.0] [0.0, -0.0, 0.0] [0.0, -0.0, -0.0] [0.0, 0.0, 0.0] [5.937, -0.0, 1.782] [0.0, 0.0, 0.0] [1.255, 0.0, 0.375]</t>
  </si>
  <si>
    <t>[4.02, -0.0, -1.206] [0.0, 0.0, 0.0] [0.0, -0.0, -0.0] [1.049, 0.269, 0.0] [0.0, -0.0, -0.0] [0.0, 0.0, -0.0] [1.885, 0.0, 0.567] [0.0, 0.0, 0.0] [0.0, 0.0, -0.0] [2.649, -0.004, -0.792] [0.0, 0.0, -0.0] [0.0, -0.0, -0.0] [0.0, 0.0, 0.0]</t>
  </si>
  <si>
    <t>[3.0, 0.0, -0.9] [3.0, -0.636, 0.636] [2.349, 0.009, -0.45] [0.0, -0.0, 0.0] [3.0, -0.576, 0.66] [3.0, 0.0, -0.9] [0.0, -0.0, -0.0] [2.631, -0.558, -0.558]</t>
  </si>
  <si>
    <t>[250.515, -0.752, -64.382] [229.221, 68.641, 0.0] [0.0, 0.0, 0.0] [179.369, 43.089, -25.553]</t>
  </si>
  <si>
    <t>[5.325, -1.598, -0.0] [3.445, -0.73, 0.73] [3.147, -0.442, 0.761] [5.325, -1.209, -0.943] [0.405, -0.085, -0.085] [0.0, 0.0, -0.0] [5.325, -1.129, 1.129]</t>
  </si>
  <si>
    <t>[3.595, 0.764, 0.764] [6.585, 0.013, -1.969] [6.585, -0.0, -1.975] [0.0, 0.0, 0.0] [4.715, -0.29, 1.291] [6.585, 0.0, -1.975] [0.0, -0.0, -0.0] [0.0, -0.0, -0.0] [0.0, -0.0, -0.0] [-0.0, -0.0, -0.0] [0.0, -0.0, -0.0] [0.0, 0.0, -0.0] [-0.0, -0.0, -0.0] [0.0, 0.0, -0.0] [0.0, -0.0, 0.0] [2.186, 0.468, 0.468] [0.0, -0.0, -0.0] [6.585, 1.975, -0.0] [6.585, 0.0, 1.975]</t>
  </si>
  <si>
    <t>[25.634, -2.076, 0.948] [21.327, 1.384, 5.819] [0.0, 0.0, 0.0] [0.0, -0.0, 0.0] [15.739, 0.0, 4.717]</t>
  </si>
  <si>
    <t>[12.998, -0.897, 3.068] [8.306, 1.248, 1.976] [0.0, 0.0, -0.0] [0.0, -0.0, -0.0] [4.679, -1.404, -0.0]</t>
  </si>
  <si>
    <t>[137.783, -21.219, -4.133] [55.664, 0.0, -16.672] [15.983, 3.445, 3.445] [131.169, 39.406, 0.0] [0.0, 0.0, -0.0]</t>
  </si>
  <si>
    <t>[6.838, -0.356, 1.908] [4.964, -0.944, -0.096] [0.0, 0.0, -0.0] [0.0, 0.0, 0.0] [0.0, -0.0, -0.0] [0.0, 0.0, -0.0] [0.0, -0.0, -0.0] [2.824, 0.0, -0.848] [0.0, -0.0, -0.0]</t>
  </si>
  <si>
    <t>[4.847, -0.286, 1.333] [3.989, 0.388, 0.397] [0.0, 0.0, 0.0] [0.0, 0.0, -0.0] [0.0, -0.0, -0.0] [0.0, -0.0, 0.0] [0.0, -0.0, 0.0] [0.0, -0.0, 0.0] [0.0, -0.0, 0.0] [0.0, -0.0, -0.0] [2.487, -0.0, -0.746] [-0.0, 0.0, 0.0] [0.0, 0.0, -0.0]</t>
  </si>
  <si>
    <t>[6.632, 0.411, 1.817] [1.572, 0.0, -0.471] [6.632, -1.406, 1.406] [-0.0, -0.0, -0.0] [6.135, -1.287, 1.307] [0.0, 0.0, 0.0] [1.645, 0.0, 0.497] [6.632, 1.406, 1.406]</t>
  </si>
  <si>
    <t>[61.237, -0.49, -4.409] [34.231, -0.0, -10.288] [12.676, 0.0, 3.797] [61.237, -15.432, -7.042]</t>
  </si>
  <si>
    <t>[17.608, 5.282, 0.0] [17.608, 2.518, -4.244] [2.412, -0.511, -0.511] [10.195, 0.0, 3.064] [14.456, 3.064, 3.064] [2.694, -0.563, 0.563] [0.0, 0.0, 0.0]</t>
  </si>
  <si>
    <t>[2.229, -0.475, 0.475] [5.789, -1.737, -0.0] [5.789, -0.747, 1.43] [3.103, -0.66, -0.66] [0.0, -0.0, -0.0] [5.789, 1.737, 0.0] [5.789, -0.0, -1.737] [0.0, -0.0, 0.0] [0.0, -0.0, 0.0] [0.0, -0.0, 0.0] [1.488, -0.318, -0.318] [0.0, 0.0, 0.0] [-0.0, 0.0, -0.0] [0.0, 0.0, -0.0] [0.0, -0.0, -0.0] [0.0, 0.0, -0.0] [5.789, 1.227, 1.227] [3.601, 0.0, 1.083] [0.0, -0.0, 0.0]</t>
  </si>
  <si>
    <t>[7.3, -0.431, -1.92] [5.139, 0.204, -1.46] [0.0, 0.0, 0.0] [0.0, 0.0, 0.0] [5.263, 0.0, 1.577]</t>
  </si>
  <si>
    <t>[8.351, -2.447, -0.134] [5.102, 0.818, -1.194] [0.0, -0.0, -0.0] [3.482, -0.843, -0.501] [-0.0, 0.0, 0.0]</t>
  </si>
  <si>
    <t>[12.166, 0.925, -1.144] [8.443, 2.531, -0.0] [0.0, 0.0, 0.0] [9.562, 2.567, 0.718] [0.0, -0.0, 0.0]</t>
  </si>
  <si>
    <t>[8.275, -2.482, 0.0] [3.004, 0.496, 0.695] [2.905, -0.0, -0.869] [0.0, 0.0, 0.0] [0.0, 0.0, -0.0] [0.0, -0.0, -0.0] [0.0, 0.0, -0.0] [1.25, -0.372, -0.0] [1.556, -0.472, 0.0]</t>
  </si>
  <si>
    <t>[7.687, -2.306, -0.0] [3.528, 0.0, -1.061] [0.0, -0.0, -0.0] [3.121, -0.938, -0.0] [0.0, -0.0, -0.0] [0.0, 0.0, 0.0] [-0.0, -0.0, -0.0] [0.0, -0.0, -0.0] [0.0, -0.0, 0.0] [0.0, 0.0, 0.0] [1.13, -0.261, -0.184] [0.0, -0.0, -0.0] [1.637, -0.492, 0.0]</t>
  </si>
  <si>
    <t>[4.562, -1.168, 0.479] [2.317, 0.493, -0.493] [4.562, -0.616, -1.113] [0.0, 0.0, 0.0] [4.562, -0.967, 0.967] [0.0, 0.0, 0.0] [4.562, 1.346, 0.05] [2.057, 0.438, -0.438]</t>
  </si>
  <si>
    <t>[17.01, 2.483, -4.082] [16.568, 4.967, -0.0] [0.0, 0.0, -0.0] [12.06, 0.255, -2.722]</t>
  </si>
  <si>
    <t>[4.201, 0.084, 1.227] [0.0, 0.0, 0.0] [0.067, -0.0, 0.021] [0.004, 0.0, 0.0] [4.201, 0.622, -1.004] [0.013, 0.004, 0.004] [0.0, 0.0, 0.0]</t>
  </si>
  <si>
    <t>[0.0, -0.0, -0.0] [3.682, -0.519, -0.887] [3.682, -1.105, -0.0] [0.0, -0.0, -0.0] [0.0, -0.0, 0.0] [3.682, -0.0, -1.105] [1.381, -0.412, -0.0] [0.0, 0.0, -0.0] [0.0, -0.0, 0.0] [0.0, -0.0, -0.0] [0.0, -0.0, -0.0] [-0.0, 0.0, -0.0] [0.0, 0.0, -0.0] [0.365, -0.0, -0.11] [0.0, -0.0, 0.0] [0.0, -0.0, 0.0] [0.203, 0.044, 0.044] [3.682, 0.0, 1.105] [0.795, -0.239, 0.0]</t>
  </si>
  <si>
    <t>[8.904, -0.312, 2.52] [6.402, 0.0, 1.923] [0.0, -0.0, -0.0] [0.0, -0.0, 0.0] [6.055, 0.151, -1.754]</t>
  </si>
  <si>
    <t>[10.438, 2.808, 0.772] [2.881, 0.0, 0.866] [6.106, 1.827, -0.0] [0.0, 0.0, 0.0] [1.42, 0.021, -0.418]</t>
  </si>
  <si>
    <t>[6.097, -1.293, -1.293] [0.0, 0.0, -0.0] [3.798, 0.567, -0.866] [0.908, 0.274, 0.0] [3.585, -0.762, -0.762]</t>
  </si>
  <si>
    <t>[9.966, 2.551, 1.046] [0.0, 0.0, 0.0] [0.289, -0.0, 0.09] [0.0, -0.0, 0.0] [0.0, -0.0, 0.0] [5.222, 1.565, 0.0] [5.252, 1.166, 0.997] [0.0, 0.0, 0.0] [0.0, 0.0, -0.0]</t>
  </si>
  <si>
    <t>[2.35, -0.193, 0.625] [2.35, 0.012, -0.663] [2.35, -0.0, -0.705] [2.35, 0.162, -0.639] [0.0, 0.0, 0.0] [0.0, 0.0, 0.0] [0.012, -0.002, 0.002]</t>
  </si>
  <si>
    <t>[8.804, 2.553, 0.211] [0.0, -0.0, 0.0] [0.0, -0.0, -0.0] [0.766, 0.158, 0.158] [5.996, 1.796, 0.0] [0.0, 0.0, -0.0] [3.68, 0.784, 0.784] [0.854, -0.255, 0.0] [0.0, 0.0, 0.0] [0.0, -0.0, 0.0] [0.0, -0.0, -0.0] [-0.0, 0.0, -0.0] [0.0, -0.0, 0.0]</t>
  </si>
  <si>
    <t>[3.375, 0.992, 0.054] [3.375, -1.012, 0.0] [3.375, -0.716, 0.716] [1.526, -0.425, -0.078] [3.375, -0.716, -0.716] [0.0, -0.0, 0.0] [3.375, -0.871, 0.344] [1.704, -0.0, 0.513]</t>
  </si>
  <si>
    <t>[7.176, -1.572, -1.406] [0.0, 0.0, 0.0] [4.729, 0.0, -1.421] [5.425, 1.105, 0.517]</t>
  </si>
  <si>
    <t>[3.677, 0.165, -1.033] [3.677, 0.78, -0.78] [2.283, 0.0, -0.684] [3.677, -0.78, -0.78] [0.0, 0.0, 0.0] [3.122, -0.691, -0.596] [0.018, 0.007, -0.0]</t>
  </si>
  <si>
    <t>[1.048, 0.0, -0.314] [1.048, 0.0, 0.314] [1.048, 0.314, 0.0] [1.048, 0.222, -0.222] [0.038, -0.0, -0.012] [0.0, 0.0, 0.0] [0.0, 0.0, -0.0] [1.048, -0.0, -0.314] [0.646, -0.175, 0.044] [0.0, -0.0, 0.0] [0.0, 0.0, 0.0] [1.048, 0.175, 0.242] [0.0, 0.0, -0.0] [0.0, -0.0, -0.0] [-0.0, -0.0, -0.0] [1.048, 0.222, -0.222] [0.038, -0.0, -0.012] [0.0, 0.0, 0.0] [0.0, -0.0, 0.0]</t>
  </si>
  <si>
    <t>[0.023, 0.002, 0.0] [0.008, -0.002, -0.002] [0.008, -0.002, 0.002]</t>
  </si>
  <si>
    <t>[0.029, 0.002, 0.001] [0.0, 0.0, -0.0] [0.021, 0.006, 0.0] [0.0, -0.0, 0.0]</t>
  </si>
  <si>
    <t>[0.175, -0.052, 0.0] [0.093, 0.02, 0.003] [0.094, 0.022, 0.0]</t>
  </si>
  <si>
    <t>[0.021, -0.006, -0.0] [0.0, 0.0, -0.0] [0.029, -0.002, -0.0] [0.0, 0.0, -0.0]</t>
  </si>
  <si>
    <t>[0.04, -0.01, 0.002] [0.02, 0.004, 0.004] [0.021, -0.003, -0.005]</t>
  </si>
  <si>
    <t>[0.011, -0.002, 0.001] [0.0, -0.0, -0.0] [0.011, 0.003, 0.0] [0.007, -0.002, -0.001]</t>
  </si>
  <si>
    <t>[0.041, -0.01, -0.003] [0.021, -0.003, 0.005] [0.02, 0.004, -0.004]</t>
  </si>
  <si>
    <t>[0.011, -0.002, -0.001] [0.007, -0.002, 0.001] [0.011, 0.003, 0.0] [0.0, -0.0, 0.0]</t>
  </si>
  <si>
    <t>[0.042, -0.009, -0.001] [0.021, 0.004, 0.005] [0.021, 0.004, -0.004]</t>
  </si>
  <si>
    <t>[0.004, 0.001, -0.0] [0.004, 0.001, 0.001] [0.001, -0.0, -0.0] [0.004, 0.001, -0.001]</t>
  </si>
  <si>
    <t>[0.033, -0.01, 0.0] [0.017, -0.001, 0.001] [0.017, -0.0, 0.0]</t>
  </si>
  <si>
    <t>[0.018, -0.005, -0.0] [0.0, 0.0, -0.0] [0.018, 0.005, 0.0] [0.0, -0.0, 0.0]</t>
  </si>
  <si>
    <t>[159.043, -47.713, 0.0] [80.794, -3.817, 2.704] [81.907, -1.749, 0.0]</t>
  </si>
  <si>
    <t>[87.455, -25.974, -0.612] [0.0, 0.0, -0.0] [87.455, 25.974, 0.612] [0.0, -0.0, 0.0]</t>
  </si>
  <si>
    <t>[132.905, -28.84, -1.728] [67.914, 14.088, 14.487] [67.117, 14.221, -14.221]</t>
  </si>
  <si>
    <t>[12.654, 3.796, -0.0] [12.527, 1.696, 2.923] [3.758, -1.126, -0.0] [12.654, 2.278, -2.847]</t>
  </si>
  <si>
    <t>[0.001, -0.0, 0.0] [0.074, 0.001, -0.011] [0.074, -0.001, 0.022] [0.001, 0.0, 0.0]</t>
  </si>
  <si>
    <t>[0.073, 0.0, -0.005] [0.0, 0.0, 0.0] [0.0, -0.0, 0.0] [0.073, 0.0, -0.005]</t>
  </si>
  <si>
    <t>[0.163, 0.002, 0.025] [0.177, 0.0, 0.053] [0.177, 0.0, 0.053] [0.171, 0.0, 0.025]</t>
  </si>
  <si>
    <t>[0.16, -0.0, -0.048] [0.167, -0.003, -0.049] [0.167, 0.001, -0.01] [0.151, 0.0, -0.045]</t>
  </si>
  <si>
    <t>[0.138, -0.037, -0.011] [0.14, 0.042, 0.0] [0.14, 0.032, 0.023] [0.128, -0.034, -0.011]</t>
  </si>
  <si>
    <t>[0.125, 0.035, -0.006] [0.138, -0.041, -0.0] [0.138, -0.035, 0.015] [0.134, 0.037, -0.007]</t>
  </si>
  <si>
    <t>[14.963, 0.06, -1.017] [0.0, 0.0, 0.0] [0.0, -0.0, 0.0] [14.963, 0.06, -1.017]</t>
  </si>
  <si>
    <t>[0.01, -0.0, 0.001] [0.0, -0.0, 0.0] [0.0, -0.0, -0.0]</t>
  </si>
  <si>
    <t>[0.0, -0.0, 0.0] [0.005, 0.0, -0.0] [0.005, 0.0, -0.0]</t>
  </si>
  <si>
    <t>[0.021, -0.001, 0.006] [0.01, 0.002, 0.002] [0.012, -0.003, -0.002]</t>
  </si>
  <si>
    <t>[0.015, 0.001, -0.004] [0.008, -0.002, -0.001] [0.006, 0.001, 0.001]</t>
  </si>
  <si>
    <t>[0.027, 0.002, 0.003] [0.013, -0.003, 0.003] [0.014, 0.001, -0.004]</t>
  </si>
  <si>
    <t>[0.026, -0.002, 0.001] [0.013, 0.003, -0.003] [0.013, -0.003, 0.002]</t>
  </si>
  <si>
    <t>[6.346, 0.47, 0.628] [3.059, -0.647, 0.647] [3.313, 0.305, -0.869]</t>
  </si>
  <si>
    <t>[0.138, 0.022, -0.02] [-0.0, 0.0, 0.0] [0.05, 0.011, 0.011] [0.086, 0.004, 0.024]</t>
  </si>
  <si>
    <t>[0.036, 0.007, 0.007] [0.003, 0.0, -0.001] [0.046, -0.013, 0.002]</t>
  </si>
  <si>
    <t>[0.036, 0.007, 0.007] [0.0, -0.0, 0.0] [0.003, -0.0, -0.001] [0.046, -0.013, 0.002]</t>
  </si>
  <si>
    <t>[0.125, -0.022, -0.008] [0.0, 0.0, -0.0] [0.061, -0.018, 0.0] [0.061, -0.001, 0.018]</t>
  </si>
  <si>
    <t>[0.036, -0.007, 0.007] [0.046, 0.013, 0.002] [0.003, 0.0, -0.001]</t>
  </si>
  <si>
    <t>[0.036, -0.007, 0.007] [0.0, 0.0, 0.0] [0.046, 0.013, 0.002] [0.003, 0.0, -0.001]</t>
  </si>
  <si>
    <t>[0.065, -0.0, -0.01] [0.0, -0.0, -0.0] [0.0, 0.0, 0.0] [0.026, 0.001, 0.007]</t>
  </si>
  <si>
    <t>[0.171, -0.0, 0.026] [0.089, 0.027, 0.0] [0.089, -0.027, -0.0]</t>
  </si>
  <si>
    <t>[0.171, -0.0, 0.026] [0.0, 0.0, 0.0] [0.089, 0.027, 0.0] [0.089, -0.027, -0.0]</t>
  </si>
  <si>
    <t>[0.0, 0.0, 0.0] [0.003, 0.001, 0.0] [0.018, 0.001, 0.0] [0.018, 0.0, 0.005]</t>
  </si>
  <si>
    <t>[0.1, 0.0, 0.03] [0.1, 0.023, 0.006] [0.1, -0.023, 0.006]</t>
  </si>
  <si>
    <t>[0.1, 0.0, 0.03] [0.0, 0.0, -0.0] [0.1, 0.023, 0.006] [0.1, -0.023, 0.006]</t>
  </si>
  <si>
    <t>[0.039, 0.0, 0.012] [0.002, -0.0, 0.001] [0.0, 0.0, -0.0] [0.039, -0.001, -0.011]</t>
  </si>
  <si>
    <t>[0.228, 0.0, 0.068] [0.151, 0.032, 0.0] [0.151, -0.032, 0.0]</t>
  </si>
  <si>
    <t>[0.228, 0.0, 0.068] [0.0, 0.0, -0.0] [0.197, 0.032, 0.046] [0.197, -0.032, 0.046]</t>
  </si>
  <si>
    <t>[0.163, 0.0, -0.049] [0.0, 0.0, -0.0] [0.055, -0.009, 0.013] [0.11, 0.003, 0.032]</t>
  </si>
  <si>
    <t>[0.422, 0.0, 0.066] [0.287, 0.086, -0.0] [0.287, -0.086, 0.0]</t>
  </si>
  <si>
    <t>[0.422, 0.0, 0.066] [0.0, 0.0, -0.0] [0.287, 0.086, -0.0] [0.287, -0.086, 0.0]</t>
  </si>
  <si>
    <t>[67.96, -0.0, -10.67] [0.0, -0.0, -0.0] [0.0, 0.0, 0.0] [26.912, 0.68, 7.815]</t>
  </si>
  <si>
    <t>[177.287, -0.0, 27.125] [91.835, 27.479, 0.0] [91.835, -27.479, -0.0]</t>
  </si>
  <si>
    <t>[177.287, -0.0, 27.125] [0.0, 0.0, 0.0] [91.835, 27.479, 0.0] [91.835, -27.479, -0.0]</t>
  </si>
  <si>
    <t>[13.08, 0.0, -3.924] [0.0, 0.0, -0.0] [4.395, -0.746, 1.007] [8.79, 0.222, 2.538]</t>
  </si>
  <si>
    <t>[33.755, 0.0, 5.3] [22.953, 6.886, -0.0] [22.953, -6.886, 0.0]</t>
  </si>
  <si>
    <t>[33.755, 0.0, 5.3] [0.0, 0.0, -0.0] [22.953, 6.886, -0.0] [22.953, -6.886, 0.0]</t>
  </si>
  <si>
    <t>[6.592, -0.0, -1.978] [6.592, -0.824, 1.417] [2.808, 0.0, 0.0] [6.533, -1.074, -1.516]</t>
  </si>
  <si>
    <t>[1.137, 0.0, -0.164] [0.0, 0.0, 0.0] [0.543, 0.0, 0.164]</t>
  </si>
  <si>
    <t>[15.213, -0.426, -0.167] [15.213, -3.727, 2.023] [15.213, -4.123, 1.065] [10.086, -3.027, 0.0]</t>
  </si>
  <si>
    <t>[13.481, -2.083, 0.69] [7.465, -2.235, -0.0] [13.798, -3.656, -1.173] [13.798, 4.139, 0.0]</t>
  </si>
  <si>
    <t>[6.592, 0.0, 1.978] [6.592, -0.501, -0.541] [4.028, 0.0, 0.0] [6.381, -1.773, 0.336]</t>
  </si>
  <si>
    <t>[0.0, 0.0, 0.0] [0.593, 0.0, 0.0] [0.0, 0.0, 0.0]</t>
  </si>
  <si>
    <t>[14.757, 0.456, -0.243] [10.208, 2.16, -2.16] [15.213, 3.971, 1.445] [15.213, 4.564, 0.0]</t>
  </si>
  <si>
    <t>[13.481, 2.083, 0.69] [13.798, 4.139, 0.0] [13.798, 3.656, -1.173] [7.465, -2.235, -0.0]</t>
  </si>
  <si>
    <t>[4.824, -0.367, -0.0] [4.824, 0.0, 1.447] [1.322, 0.265, 0.285] [4.824, -1.028, 1.013]</t>
  </si>
  <si>
    <t>[2.866, -0.298, -0.353] [1.485, 0.447, 0.0] [1.381, -0.149, 0.353]</t>
  </si>
  <si>
    <t>[1.803, 0.0, 0.541] [1.803, -0.11, -0.276] [1.803, 0.0, 0.541] [1.803, -0.049, -0.292]</t>
  </si>
  <si>
    <t>[0.564, -0.0, -0.169] [0.73, -0.01, -0.215] [0.73, -0.0, -0.219] [0.73, -0.01, -0.215]</t>
  </si>
  <si>
    <t>[3.64, 0.539, -0.0] [3.64, 0.0, -1.092] [1.34, -0.08, 0.36] [3.64, -0.0, -1.092]</t>
  </si>
  <si>
    <t>[2.866, 0.298, -0.353] [1.485, -0.447, -0.0] [1.381, 0.149, 0.353]</t>
  </si>
  <si>
    <t>[1.803, -0.0, -0.541] [1.803, 0.13, 0.485] [1.399, 0.0, -0.42] [1.803, 0.142, 0.481]</t>
  </si>
  <si>
    <t>[0.705, 0.0, 0.212] [0.705, 0.063, 0.185] [0.498, 0.0, 0.149] [0.705, 0.063, 0.185]</t>
  </si>
  <si>
    <t>[0.989, 0.0, 0.297] [0.989, -0.124, 0.213] [0.51, 0.0, 0.0] [0.98, -0.161, -0.227]</t>
  </si>
  <si>
    <t>[0.989, 0.0, 0.297] [0.494, 0.0, 0.148] [0.494, 0.0, 0.148]</t>
  </si>
  <si>
    <t>[0.794, 0.0, 0.238] [0.794, -0.208, 0.073] [0.794, -0.007, 0.091] [0.787, 0.225, -0.028]</t>
  </si>
  <si>
    <t>[0.579, 0.0, -0.174] [0.579, 0.163, -0.027] [0.579, 0.0, 0.09] [0.579, 0.163, -0.027]</t>
  </si>
  <si>
    <t>[0.989, 0.0, -0.297] [0.989, 0.0, -0.07] [0.371, 0.0, 0.0] [0.968, -0.197, 0.079]</t>
  </si>
  <si>
    <t>[0.989, 0.0, -0.297] [0.494, 0.0, -0.148] [0.494, 0.0, -0.148]</t>
  </si>
  <si>
    <t>[0.786, 0.0, -0.236] [0.786, 0.225, 0.027] [0.569, -0.0, -0.039] [0.786, -0.178, 0.14]</t>
  </si>
  <si>
    <t>[0.571, -0.0, 0.171] [0.571, -0.171, -0.0] [0.514, 0.0, -0.085] [0.571, -0.171, 0.0]</t>
  </si>
  <si>
    <t>[333.783, 49.4, -0.0] [333.783, 0.0, -100.135] [122.832, -7.343, 33.045] [333.783, -0.0, -100.135]</t>
  </si>
  <si>
    <t>[262.834, 27.335, -32.329] [136.148, -41.002, -0.0] [126.686, 13.667, 32.329]</t>
  </si>
  <si>
    <t>[165.37, -0.0, -49.611] [165.37, 11.907, 44.485] [128.327, 0.0, -38.531] [165.37, 13.064, 44.154]</t>
  </si>
  <si>
    <t>[64.616, 0.0, 19.385] [64.616, 5.751, 16.994] [45.684, 0.0, 13.699] [64.616, 5.751, 16.994]</t>
  </si>
  <si>
    <t>FORCE</t>
  </si>
  <si>
    <t>IMAGE</t>
  </si>
  <si>
    <t>DESCRIPTION</t>
  </si>
  <si>
    <t>VECTOR</t>
  </si>
  <si>
    <t>REQUIRED</t>
  </si>
  <si>
    <t>ALL GRASPS</t>
  </si>
  <si>
    <t>REQUIRED 1</t>
  </si>
  <si>
    <t>ALL GRASPS 1</t>
  </si>
  <si>
    <t>LIMIT</t>
  </si>
  <si>
    <t>N</t>
  </si>
  <si>
    <t>GRAPH</t>
  </si>
  <si>
    <t>min</t>
  </si>
  <si>
    <t>grp</t>
  </si>
  <si>
    <t>max</t>
  </si>
  <si>
    <t>grp_</t>
  </si>
  <si>
    <t>T3</t>
  </si>
  <si>
    <t>T18</t>
  </si>
  <si>
    <t>C12</t>
  </si>
  <si>
    <t>T8</t>
  </si>
  <si>
    <t>C8</t>
  </si>
  <si>
    <t>C6</t>
  </si>
  <si>
    <t>T7</t>
  </si>
  <si>
    <t>T4</t>
  </si>
  <si>
    <t>T16</t>
  </si>
  <si>
    <t>F26</t>
  </si>
  <si>
    <t>T54</t>
  </si>
  <si>
    <t>C16</t>
  </si>
  <si>
    <t>T22</t>
  </si>
  <si>
    <t>F28</t>
  </si>
  <si>
    <t>C11</t>
  </si>
  <si>
    <t>T21</t>
  </si>
  <si>
    <t>none</t>
  </si>
  <si>
    <t>C1</t>
  </si>
  <si>
    <t>T2</t>
  </si>
  <si>
    <t>C2</t>
  </si>
  <si>
    <t>T27</t>
  </si>
  <si>
    <t>T60</t>
  </si>
  <si>
    <t>T28</t>
  </si>
  <si>
    <t>C14</t>
  </si>
  <si>
    <t>T39</t>
  </si>
  <si>
    <t>T51</t>
  </si>
  <si>
    <t>T35</t>
  </si>
  <si>
    <t>T69</t>
  </si>
  <si>
    <t>T10</t>
  </si>
  <si>
    <t>T68</t>
  </si>
  <si>
    <t>T68_</t>
  </si>
  <si>
    <t>description</t>
  </si>
  <si>
    <t>vector</t>
  </si>
  <si>
    <t>[[-0.147, 'W', 'com']]</t>
  </si>
  <si>
    <t>[0.147, 0.0, 0.0, 0.0, 0.0, 0.0]</t>
  </si>
  <si>
    <t>[-0.147, 0.0, 0.0, 0.0, 0.0, 0.0]</t>
  </si>
  <si>
    <t>[0.0, 0.147, 0.0, 0.0, 0.0, 0.0]</t>
  </si>
  <si>
    <t>[0.0, -0.147, 0.0, 0.0, 0.0, 0.0]</t>
  </si>
  <si>
    <t>[0.0, 0.0, 0.147, 0.0, 0.0, 0.0]</t>
  </si>
  <si>
    <t>[0.0, 0.0, -0.147, 0.0, 0.0, 0.0]</t>
  </si>
  <si>
    <t>[[-0.147, 'Z', 'com'], [-2.465, 'Z', 3, 3, 1.5]]</t>
  </si>
  <si>
    <t>[0.0, 0.0, -2.612, -0.074, 0.074, 0.0]</t>
  </si>
  <si>
    <t>[[0.098, 'W', 'com']]</t>
  </si>
  <si>
    <t>[0.098, 0.0, 0.0, 0.0, 0.0, 0.0]</t>
  </si>
  <si>
    <t>[-0.098, 0.0, 0.0, 0.0, 0.0, 0.0]</t>
  </si>
  <si>
    <t>[0.0, 0.098, 0.0, 0.0, 0.0, 0.0]</t>
  </si>
  <si>
    <t>[0.0, -0.098, 0.0, 0.0, 0.0, 0.0]</t>
  </si>
  <si>
    <t>[0.0, 0.0, 0.098, 0.0, 0.0, 0.0]</t>
  </si>
  <si>
    <t>[0.0, 0.0, -0.098, 0.0, 0.0, 0.0]</t>
  </si>
  <si>
    <t>[[0.098, 'Y', 'com'], [-23, 'Z', 0, 0, 0]]</t>
  </si>
  <si>
    <t>[0.0, 0.098, -23.0, 0.0, 0.0, 0.0]</t>
  </si>
  <si>
    <t>[[0.098, 'Y', 'com'], [34.436, 'Z', 0, 0, 0]]</t>
  </si>
  <si>
    <t>[0.0, 0.098, 34.436, 0.0, 0.0, 0.0]</t>
  </si>
  <si>
    <t>[[-0.098, 'Z', 'com'], [2.465, 'Z', 0, 0, 0]]</t>
  </si>
  <si>
    <t>[0.0, 0.0, 2.367, 0.0, 0.0, 0.0]</t>
  </si>
  <si>
    <t>[[0.022, 'W', 'com']]</t>
  </si>
  <si>
    <t>[0.022, 0.0, 0.0, 0.0, 0.0, 0.0]</t>
  </si>
  <si>
    <t>[-0.022, 0.0, 0.0, 0.0, 0.0, 0.0]</t>
  </si>
  <si>
    <t>[0.0, 0.022, 0.0, 0.0, 0.0, 0.0]</t>
  </si>
  <si>
    <t>[0.0, -0.022, 0.0, 0.0, 0.0, 0.0]</t>
  </si>
  <si>
    <t>[0.0, 0.0, 0.022, 0.0, 0.0, 0.0]</t>
  </si>
  <si>
    <t>[0.0, 0.0, -0.022, 0.0, 0.0, 0.0]</t>
  </si>
  <si>
    <t>[[0.022, 'Y', 'com'], [23, 'Z', 0, 0, 0]]</t>
  </si>
  <si>
    <t>[0.0, 0.022, 23.0, 0.0, 0.0, 0.0]</t>
  </si>
  <si>
    <t>[[0.022, 'Y', 'com'], [-34.436, 'Z', 0, 0, 0]]</t>
  </si>
  <si>
    <t>[0.0, 0.022, -34.436, 0.0, 0.0, 0.0]</t>
  </si>
  <si>
    <t>[[-1.677, 'W', 'com']]</t>
  </si>
  <si>
    <t>[1.677, 0.0, 0.0, 0.0, 0.0, 0.0]</t>
  </si>
  <si>
    <t>[-1.677, 0.0, 0.0, 0.0, 0.0, 0.0]</t>
  </si>
  <si>
    <t>[0.0, 1.677, 0.0, 0.0, 0.0, 0.0]</t>
  </si>
  <si>
    <t>[0.0, -1.677, 0.0, 0.0, 0.0, 0.0]</t>
  </si>
  <si>
    <t>[0.0, 0.0, 1.677, 0.0, 0.0, 0.0]</t>
  </si>
  <si>
    <t>[0.0, 0.0, -1.677, 0.0, 0.0, 0.0]</t>
  </si>
  <si>
    <t>[[-1.677, 'Z', 'com'], [20, 'Z', 6, 13, 0]]</t>
  </si>
  <si>
    <t>[0.0, 0.0, 18.323, 2.6, -1.2, 0.0]</t>
  </si>
  <si>
    <t>[[-0.004, 'Z', 'com']]</t>
  </si>
  <si>
    <t>[0.004, 0.0, 0.0, 0.0, 0.0, 0.0]</t>
  </si>
  <si>
    <t>[-0.004, 0.0, 0.0, 0.0, 0.0, 0.0]</t>
  </si>
  <si>
    <t>[0.0, 0.004, 0.0, 0.0, 0.0, 0.0]</t>
  </si>
  <si>
    <t>[0.0, -0.004, 0.0, 0.0, 0.0, 0.0]</t>
  </si>
  <si>
    <t>[0.0, 0.0, 0.004, 0.0, 0.0, 0.0]</t>
  </si>
  <si>
    <t>[0.0, 0.0, -0.004, 0.0, 0.0, 0.0]</t>
  </si>
  <si>
    <t>[[-0.004, 'Z', 'com'], [-20, 'Z', 0, 0, 1]]</t>
  </si>
  <si>
    <t>[0.0, 0.0, -20.004, 0.0, 0.0, 0.0]</t>
  </si>
  <si>
    <t>[[-0.368, 'W', 'com']]</t>
  </si>
  <si>
    <t>[0.368, 0.0, 0.0, 0.0, 0.0, 0.0]</t>
  </si>
  <si>
    <t>[-0.368, 0.0, 0.0, 0.0, 0.0, 0.0]</t>
  </si>
  <si>
    <t>[0.0, 0.368, 0.0, 0.0, 0.0, 0.0]</t>
  </si>
  <si>
    <t>[0.0, -0.368, 0.0, 0.0, 0.0, 0.0]</t>
  </si>
  <si>
    <t>[0.0, 0.0, 0.368, 0.0, 0.0, 0.0]</t>
  </si>
  <si>
    <t>[0.0, 0.0, -0.368, 0.0, 0.0, 0.0]</t>
  </si>
  <si>
    <t>[[-0.368, 'Z', 'com'], [87.166, 'Z', 0, 0, 0]]</t>
  </si>
  <si>
    <t>[0.0, 0.0, 86.799, 0.0, 0.0, 0.0]</t>
  </si>
  <si>
    <t>[[-0.368, 'Z', 'com'], [-110, 'Z', 0, 0, 0]]</t>
  </si>
  <si>
    <t>[0.0, 0.0, -110.368, 0.0, 0.0, 0.0]</t>
  </si>
  <si>
    <t>[[0.304, 'W', 'com']]</t>
  </si>
  <si>
    <t>[0.304, 0.0, 0.0, 0.0, 0.0, 0.0]</t>
  </si>
  <si>
    <t>[-0.304, 0.0, 0.0, 0.0, 0.0, 0.0]</t>
  </si>
  <si>
    <t>[0.0, 0.304, 0.0, 0.0, 0.0, 0.0]</t>
  </si>
  <si>
    <t>[0.0, -0.304, 0.0, 0.0, 0.0, 0.0]</t>
  </si>
  <si>
    <t>[0.0, 0.0, 0.304, 0.0, 0.0, 0.0]</t>
  </si>
  <si>
    <t>[0.0, 0.0, -0.304, 0.0, 0.0, 0.0]</t>
  </si>
  <si>
    <t>[[0.304, 'Z', 'com'], [45.679, 'Z', 0, 0, 0]]</t>
  </si>
  <si>
    <t>[0.0, 0.0, 45.983, 0.0, 0.0, 0.0]</t>
  </si>
  <si>
    <t>[[0.103, 'Y', 'com'], [-9.4, 'Z', 0, 0, 5]]</t>
  </si>
  <si>
    <t>[0.0, 0.103, -9.4, 0.0, 0.0, 0.0]</t>
  </si>
  <si>
    <t>[[-0.103, 'W', 'com']]</t>
  </si>
  <si>
    <t>[0.103, 0.0, 0.0, 0.0, 0.0, 0.0]</t>
  </si>
  <si>
    <t>[-0.103, 0.0, 0.0, 0.0, 0.0, 0.0]</t>
  </si>
  <si>
    <t>[0.0, 0.103, 0.0, 0.0, 0.0, 0.0]</t>
  </si>
  <si>
    <t>[0.0, -0.103, 0.0, 0.0, 0.0, 0.0]</t>
  </si>
  <si>
    <t>[0.0, 0.0, 0.103, 0.0, 0.0, 0.0]</t>
  </si>
  <si>
    <t>[0.0, 0.0, -0.103, 0.0, 0.0, 0.0]</t>
  </si>
  <si>
    <t>[[-0.103, 'Z', 'com'], [23.428, 'Z', 0, 0, 0]]</t>
  </si>
  <si>
    <t>[0.0, 0.0, 23.325, 0.0, 0.0, 0.0]</t>
  </si>
  <si>
    <t>[[-0.103, 'Z', 'com'], [-11, 'Z', 0, 0, 0]]</t>
  </si>
  <si>
    <t>[0.0, 0.0, -11.103, 0.0, 0.0, 0.0]</t>
  </si>
  <si>
    <t>[[0.103, 'X', 'com']]</t>
  </si>
  <si>
    <t>[[0.01, 'Y', 'com'], [9.4, 'Z', 0, 0, 5]]</t>
  </si>
  <si>
    <t>[0.0, 0.01, 9.4, 0.0, 0.0, 0.0]</t>
  </si>
  <si>
    <t>[[-5.511, 'W', 'com']]</t>
  </si>
  <si>
    <t>[5.511, 0.0, 0.0, 0.0, 0.0, 0.0]</t>
  </si>
  <si>
    <t>[-5.511, 0.0, 0.0, 0.0, 0.0, 0.0]</t>
  </si>
  <si>
    <t>[0.0, 5.511, 0.0, 0.0, 0.0, 0.0]</t>
  </si>
  <si>
    <t>[0.0, -5.511, 0.0, 0.0, 0.0, 0.0]</t>
  </si>
  <si>
    <t>[0.0, 0.0, 5.511, 0.0, 0.0, 0.0]</t>
  </si>
  <si>
    <t>[0.0, 0.0, -5.511, 0.0, 0.0, 0.0]</t>
  </si>
  <si>
    <t>[[-0.007, 'W', 'com']]</t>
  </si>
  <si>
    <t>[0.007, 0.0, 0.0, 0.0, 0.0, 0.0]</t>
  </si>
  <si>
    <t>[-0.007, 0.0, 0.0, 0.0, 0.0, 0.0]</t>
  </si>
  <si>
    <t>[0.0, 0.007, 0.0, 0.0, 0.0, 0.0]</t>
  </si>
  <si>
    <t>[0.0, -0.007, 0.0, 0.0, 0.0, 0.0]</t>
  </si>
  <si>
    <t>[0.0, 0.0, 0.007, 0.0, 0.0, 0.0]</t>
  </si>
  <si>
    <t>[0.0, 0.0, -0.007, 0.0, 0.0, 0.0]</t>
  </si>
  <si>
    <t>[[-0.007, 'Z', 'com'], [-35.936, 'Z', 0, 0, 0]]</t>
  </si>
  <si>
    <t>[0.0, 0.0, -35.944, 0.0, 0.0, 0.0]</t>
  </si>
  <si>
    <t>[[-0.007, 'Z', 'com'], [23, 'Z', 0, 0, 0]]</t>
  </si>
  <si>
    <t>[0.0, 0.0, 22.993, 0.0, 0.0, 0.0]</t>
  </si>
  <si>
    <t>[[-0.147, 'Z', 'com']]</t>
  </si>
  <si>
    <t>[[-0.147, 'Z', 'com'], [-30, 'X', 0, 0, 9]]</t>
  </si>
  <si>
    <t>[-30.0, 0.0, -0.147, 0.0, -1.725, 0.0]</t>
  </si>
  <si>
    <t>[[-0.01, 'W', 'com']]</t>
  </si>
  <si>
    <t>[0.01, 0.0, 0.0, 0.0, 0.0, 0.0]</t>
  </si>
  <si>
    <t>[-0.01, 0.0, 0.0, 0.0, 0.0, 0.0]</t>
  </si>
  <si>
    <t>[0.0, 0.01, 0.0, 0.0, 0.0, 0.0]</t>
  </si>
  <si>
    <t>[0.0, -0.01, 0.0, 0.0, 0.0, 0.0]</t>
  </si>
  <si>
    <t>[0.0, 0.0, 0.01, 0.0, 0.0, 0.0]</t>
  </si>
  <si>
    <t>[0.0, 0.0, -0.01, 0.0, 0.0, 0.0]</t>
  </si>
  <si>
    <t>[[0.01, 'Z', 'com'], [2.319, 'Z', 0, 0, 0]]</t>
  </si>
  <si>
    <t>[0.0, 0.0, 2.329, 0.0, 0.0, 0.0]</t>
  </si>
  <si>
    <t>[[-0.039, 'W', 'com']]</t>
  </si>
  <si>
    <t>[0.039, 0.0, 0.0, 0.0, 0.0, 0.0]</t>
  </si>
  <si>
    <t>[-0.039, 0.0, 0.0, 0.0, 0.0, 0.0]</t>
  </si>
  <si>
    <t>[0.0, 0.039, 0.0, 0.0, 0.0, 0.0]</t>
  </si>
  <si>
    <t>[0.0, -0.039, 0.0, 0.0, 0.0, 0.0]</t>
  </si>
  <si>
    <t>[0.0, 0.0, 0.039, 0.0, 0.0, 0.0]</t>
  </si>
  <si>
    <t>[0.0, 0.0, -0.039, 0.0, 0.0, 0.0]</t>
  </si>
  <si>
    <t>[[-0.039, 'Z', 'com'], [40.776, 'Y', -0.75, 0.6, 1.2]]</t>
  </si>
  <si>
    <t>[0.0, 40.776, -0.039, -0.143, 0.0, 0.0]</t>
  </si>
  <si>
    <t>[[-0.039, 'Z', 'com'], [3.1, 'Y', -0.75, 1, 2], [-3.1, 'Z', -0.75, 1, 2]]</t>
  </si>
  <si>
    <t>[0.0, 3.1, -3.139, -0.067, 0.0, 0.0]</t>
  </si>
  <si>
    <t>[[0.593, 'W', 'com']]</t>
  </si>
  <si>
    <t>[0.593, 0.0, 0.0, 0.0, 0.0, 0.0]</t>
  </si>
  <si>
    <t>[-0.593, 0.0, 0.0, 0.0, 0.0, 0.0]</t>
  </si>
  <si>
    <t>[0.0, 0.593, 0.0, 0.0, 0.0, 0.0]</t>
  </si>
  <si>
    <t>[0.0, -0.593, 0.0, 0.0, 0.0, 0.0]</t>
  </si>
  <si>
    <t>[0.0, 0.0, 0.593, 0.0, 0.0, 0.0]</t>
  </si>
  <si>
    <t>[0.0, 0.0, -0.593, 0.0, 0.0, 0.0]</t>
  </si>
  <si>
    <t>[[0.593, 'Y', 'com'], [-55, 'Y', 0.15, 0.8, 2]]</t>
  </si>
  <si>
    <t>[0.0, -54.407, 0.0, -2.2, 0.0, 0.0]</t>
  </si>
  <si>
    <t>GRASP</t>
  </si>
  <si>
    <t>ALL TASKS</t>
  </si>
  <si>
    <t>REQUIRED1</t>
  </si>
  <si>
    <t>ALL TASKS1</t>
  </si>
  <si>
    <t>frc</t>
  </si>
  <si>
    <t>frc_</t>
  </si>
  <si>
    <t>hold_-X</t>
  </si>
  <si>
    <t>hold_X</t>
  </si>
  <si>
    <t>hold_-Z</t>
  </si>
  <si>
    <t>hold_Z</t>
  </si>
  <si>
    <t>hold_Y</t>
  </si>
  <si>
    <t>hold_-Y</t>
  </si>
  <si>
    <t>OBJ</t>
  </si>
  <si>
    <t>ALL TASK / GRASPS LIMITED</t>
  </si>
  <si>
    <t>ALL TASKS w/ ALL GRASPS</t>
  </si>
  <si>
    <t>ALL TASK / GRASPS LIMITED1</t>
  </si>
  <si>
    <t>ALL TASKS w/ ALL GRASPS1</t>
  </si>
  <si>
    <t>inf</t>
  </si>
  <si>
    <t>all tasks - limited</t>
  </si>
  <si>
    <t>grasp_</t>
  </si>
  <si>
    <t>all tasks - all grasps</t>
  </si>
  <si>
    <t>object</t>
  </si>
  <si>
    <t>lower</t>
  </si>
  <si>
    <t>upper</t>
  </si>
  <si>
    <t>force</t>
  </si>
  <si>
    <t>photos file names</t>
  </si>
  <si>
    <t>[1.0, -0.148, -0.115] [0.677, -0.177, 0.062] [0.0, -0.0, 0.0] [0.356, -0.076, -0.076]</t>
  </si>
  <si>
    <t>[1.0, 0.149, 0.019] [0.703, 0.01, 0.207] [0.0, 0.0, 0.0] [0.476, 0.143, 0.0]</t>
  </si>
  <si>
    <t>[1.0, 0.032, -0.107] [0.569, -0.083, 0.136] [0.0, 0.0, 0.0] [0.112, 0.024, 0.024]</t>
  </si>
  <si>
    <t>[1.0, -0.247, 0.083] [0.379, -0.114, 0.0] [0.0, 0.0, 0.0] [0.709, -0.052, -0.191]</t>
  </si>
  <si>
    <t>[1.0, 0.039, 0.247] [0.461, 0.098, 0.098] [0.0, 0.0, 0.0] [0.693, 0.166, -0.101]</t>
  </si>
  <si>
    <t>[1.0, -0.129, 0.217] [0.115, 0.024, 0.024] [0.0, 0.0, 0.0] [0.616, 0.064, -0.158]</t>
  </si>
  <si>
    <t>[1.0, -0.209, -0.025] [0.467, -0.14, -0.0] [0.0, -0.0, 0.0] [0.477, -0.087, -0.107]</t>
  </si>
  <si>
    <t>[1.0, 0.11, 0.144] [0.499, 0.09, 0.112] [0.0, 0.0, 0.0] [0.488, 0.146, -0.0]</t>
  </si>
  <si>
    <t>[1.0, -0.059, 0.055] [0.053, 0.01, 0.012] [0.0, 0.0, 0.0] [0.052, 0.015, -0.0]</t>
  </si>
  <si>
    <t>[1.0, -0.212, -0.212] [1.0, -0.257, -0.054] [0.731, -0.093, 0.181] [0.71, -0.151, -0.151]</t>
  </si>
  <si>
    <t>[1.0, 0.3, 0.0] [1.0, 0.129, 0.247] [0.576, -0.138, 0.085] [0.86, 0.238, 0.049]</t>
  </si>
  <si>
    <t>[0.409, 0.093, -0.073] [1.0, -0.058, -0.159] [1.0, -0.057, 0.276] [0.0, -0.0, 0.0]</t>
  </si>
  <si>
    <t>[1.0, -0.3, -0.0] [0.009, -0.002, -0.002] [0.814, -0.134, -0.189] [1.0, -0.187, 0.076]</t>
  </si>
  <si>
    <t>[1.0, 0.206, 0.215] [0.0, 0.0, -0.0] [0.79, 0.217, 0.048] [1.0, -0.008, 0.136]</t>
  </si>
  <si>
    <t>[0.999, -0.097, 0.26] [0.0, -0.0, -0.0] [1.0, 0.144, -0.24] [1.0, -0.135, 0.156]</t>
  </si>
  <si>
    <t>[1.0, -0.293, -0.018] [1.0, -0.212, -0.212] [0.256, 0.068, 0.022] [1.0, -0.265, -0.038]</t>
  </si>
  <si>
    <t>[1.0, 0.212, 0.212] [0.941, 0.243, 0.095] [0.306, -0.065, -0.065] [1.0, 0.174, 0.15]</t>
  </si>
  <si>
    <t>[0.076, 0.016, 0.016] [0.657, 0.197, -0.0] [1.0, -0.191, -0.205] [1.0, -0.065, 0.273]</t>
  </si>
  <si>
    <t>[1.0, -0.202, -0.213] [1.0, -0.259, 0.099] [0.131, -0.039, 0.0] [0.549, -0.116, -0.116]</t>
  </si>
  <si>
    <t>[1.0, 0.29, -0.023] [1.0, 0.016, 0.294] [0.045, 0.01, 0.01] [0.706, 0.191, 0.05]</t>
  </si>
  <si>
    <t>[1.0, 0.14, -0.242] [1.0, -0.229, 0.171] [0.477, 0.047, 0.124] [0.051, 0.011, 0.011]</t>
  </si>
  <si>
    <t>[1.0, -0.282, 0.043] [0.379, -0.114, 0.0] [0.174, -0.037, -0.037] [1.0, -0.106, -0.15]</t>
  </si>
  <si>
    <t>[1.0, 0.114, 0.253] [0.465, 0.099, 0.099] [0.149, 0.032, 0.032] [1.0, 0.16, -0.065]</t>
  </si>
  <si>
    <t>[1.0, -0.117, 0.252] [0.0, 0.0, -0.0] [0.357, 0.081, -0.064] [1.0, -0.027, -0.061]</t>
  </si>
  <si>
    <t>[1.0, -0.255, -0.108] [0.736, -0.221, -0.0] [0.0, -0.0, 0.0] [0.875, -0.162, -0.119]</t>
  </si>
  <si>
    <t>[1.0, 0.212, 0.212] [0.814, 0.155, 0.18] [0.06, -0.014, -0.011] [0.788, 0.236, -0.0]</t>
  </si>
  <si>
    <t>[1.0, -0.034, 0.067] [0.862, -0.258, -0.0] [0.0, 0.0, -0.0] [0.862, 0.258, 0.0]</t>
  </si>
  <si>
    <t>[1.0, -0.034, 0.067] [0.822, 0.174, 0.174] [0.0, 0.0, -0.0] [0.822, -0.174, -0.174]</t>
  </si>
  <si>
    <t>[1.0, 0.212, 0.212] [0.053, 0.011, 0.011] [0.816, -0.24, -0.012] [0.352, -0.045, -0.087]</t>
  </si>
  <si>
    <t>[1.0, -0.252, -0.116] [0.0, -0.0, -0.0] [0.682, 0.145, 0.145] [0.443, 0.046, 0.093]</t>
  </si>
  <si>
    <t>[1.0, 0.124, -0.249] [0.682, 0.085, -0.17] [0.0, 0.0, -0.0] [0.784, 0.097, -0.195]</t>
  </si>
  <si>
    <t>[1.0, -0.124, 0.249] [0.682, -0.085, 0.17] [0.0, -0.0, 0.0] [0.784, -0.097, 0.195]</t>
  </si>
  <si>
    <t>[1.0, -0.265, 0.083] [0.098, -0.029, -0.0] [0.457, 0.136, -0.003] [0.405, 0.086, 0.086]</t>
  </si>
  <si>
    <t>[1.0, -0.125, -0.032] [0.661, -0.198, -0.0] [0.0, -0.0, -0.0] [0.527, 0.145, -0.032]</t>
  </si>
  <si>
    <t>[1.0, -0.251, 0.118] [0.188, -0.056, 0.0] [0.353, 0.097, 0.021] [0.459, 0.097, 0.097]</t>
  </si>
  <si>
    <t>[1.0, -0.237, -0.151] [-0.0, -0.0, -0.0] [0.708, 0.15, -0.15] [0.238, -0.004, -0.001]</t>
  </si>
  <si>
    <t>[1.0, -0.125, 0.032] [0.527, 0.145, 0.032] [0.0, 0.0, -0.0] [0.661, -0.198, 0.0]</t>
  </si>
  <si>
    <t>[1.0, -0.207, -0.042] [0.0, -0.0, 0.0] [0.646, 0.176, -0.042] [0.354, -0.106, 0.0]</t>
  </si>
  <si>
    <t>[1.0, -0.3, -0.0] [-0.0, -0.0, 0.0] [0.607, 0.126, -0.075] [0.318, 0.049, 0.075]</t>
  </si>
  <si>
    <t>[1.0, 0.034, 0.0] [0.684, -0.145, 0.145] [0.0, 0.0, 0.0] [0.684, -0.145, -0.145]</t>
  </si>
  <si>
    <t>[1.0, -0.3, -0.0] [0.0, 0.0, -0.0] [0.656, -0.003, 0.0] [0.344, -0.002, 0.0]</t>
  </si>
  <si>
    <t>[1.0, -0.202, 0.16] [0.0, -0.0, -0.0] [0.535, 0.132, 0.068] [0.434, 0.092, 0.092]</t>
  </si>
  <si>
    <t>[1.0, 0.004, 0.173] [0.313, -0.094, 0.0] [0.253, 0.054, 0.054] [0.561, 0.119, 0.119]</t>
  </si>
  <si>
    <t>[1.0, -0.155, 0.208] [0.019, -0.006, -0.0] [0.503, 0.107, 0.107] [0.477, 0.101, 0.101]</t>
  </si>
  <si>
    <t>[1.0, -0.163, -0.206] [-0.0, -0.0, 0.0] [0.758, 0.161, -0.161] [0.2, 0.036, -0.045]</t>
  </si>
  <si>
    <t>[1.0, 0.096, -0.061] [0.288, 0.061, -0.061] [0.372, 0.111, -0.0] [0.504, -0.151, -0.0]</t>
  </si>
  <si>
    <t>[1.0, -0.081, -0.222] [0.0, -0.0, -0.0] [0.785, 0.166, -0.166] [0.215, -0.021, -0.056]</t>
  </si>
  <si>
    <t>[1.0, -0.206, -0.011] [-0.0, -0.0, 0.0] [0.626, 0.155, -0.078] [0.316, 0.067, 0.067]</t>
  </si>
  <si>
    <t>[1.0, 0.3, 0.0] [0.657, 0.008, -0.0] [0.0, 0.0, -0.0] [0.657, 0.008, 0.0]</t>
  </si>
  <si>
    <t>[1.0, -0.011, -0.012] [-0.0, -0.0, 0.0] [0.665, 0.165, -0.083] [0.335, 0.071, 0.071]</t>
  </si>
  <si>
    <t>[1.0, -0.225, 0.173] [0.0, -0.0, -0.0] [0.525, 0.125, 0.079] [0.44, 0.093, 0.093]</t>
  </si>
  <si>
    <t>[1.0, -0.019, 0.092] [0.602, -0.181, -0.0] [0.0, 0.0, 0.0] [0.595, 0.14, 0.092]</t>
  </si>
  <si>
    <t>[1.0, -0.191, 0.199] [0.061, -0.018, 0.0] [0.458, 0.097, 0.097] [0.481, 0.102, 0.102]</t>
  </si>
  <si>
    <t>[1.0, -0.194, -0.209] [-0.0, -0.0, 0.0] [0.754, 0.16, -0.16] [0.198, 0.026, -0.049]</t>
  </si>
  <si>
    <t>[1.0, -0.019, -0.092] [0.595, 0.14, -0.092] [0.0, 0.0, -0.0] [0.602, -0.181, 0.0]</t>
  </si>
  <si>
    <t>[1.0, -0.13, -0.169] [0.0, 0.0, -0.0] [0.741, 0.157, -0.157] [0.259, -0.073, -0.012]</t>
  </si>
  <si>
    <t>[1.0, -0.26, -0.011] [-0.0, -0.0, 0.0] [0.615, 0.153, -0.077] [0.31, 0.066, 0.066]</t>
  </si>
  <si>
    <t>[1.0, 0.3, 0.0] [0.714, -0.182, -0.0] [0.0, 0.0, 0.0] [0.714, -0.182, 0.0]</t>
  </si>
  <si>
    <t>[1.0, -0.172, -0.209] [0.0, -0.0, -0.0] [0.543, 0.115, -0.115] [0.457, 0.098, -0.094]</t>
  </si>
  <si>
    <t>[1.0, -0.127, 0.192] [0.094, -0.028, 0.0] [0.752, 0.16, 0.16] [0.154, 0.033, 0.033]</t>
  </si>
  <si>
    <t>[1.0, -0.281, -0.012] [0.0, -0.0, -0.0] [0.665, 0.165, -0.083] [0.335, 0.071, 0.071]</t>
  </si>
  <si>
    <t>[1.0, 0.295, -0.0] [0.5, -0.106, 0.106] [0.0, -0.0, 0.0] [0.5, -0.106, -0.106]</t>
  </si>
  <si>
    <t>[1.0, -0.129, -0.128] [0.0, -0.0, -0.0] [0.746, 0.158, -0.158] [0.254, -0.044, -0.058]</t>
  </si>
  <si>
    <t>[1.0, -0.187, 0.141] [0.063, -0.019, 0.0] [0.475, 0.101, 0.101] [0.462, 0.098, 0.098]</t>
  </si>
  <si>
    <t>[1.0, -0.148, -0.115] [0.677, -0.177, 0.062] [0.0, -0.0, -0.0] [0.356, -0.076, -0.076]</t>
  </si>
  <si>
    <t>[1.0, -0.247, 0.083] [0.379, -0.114, 0.0] [0.0, -0.0, -0.0] [0.709, -0.052, -0.191]</t>
  </si>
  <si>
    <t>[1.0, -0.209, -0.025] [0.467, -0.14, 0.0] [0.0, -0.0, -0.0] [0.477, -0.087, -0.107]</t>
  </si>
  <si>
    <t>[1.0, 0.11, 0.144] [0.499, 0.09, 0.112] [0.0, -0.0, 0.0] [0.488, 0.146, 0.0]</t>
  </si>
  <si>
    <t>[1.0, -0.059, 0.055] [0.053, 0.01, 0.012] [0.0, 0.0, 0.0] [0.052, 0.015, 0.0]</t>
  </si>
  <si>
    <t>[1.0, -0.212, -0.212] [1.0, -0.193, -0.029] [0.751, -0.171, 0.131] [0.476, -0.101, -0.101]</t>
  </si>
  <si>
    <t>[1.0, 0.3, 0.0] [1.0, 0.113, 0.107] [0.435, -0.054, 0.108] [0.676, 0.143, 0.143]</t>
  </si>
  <si>
    <t>[0.599, 0.112, -0.133] [1.0, -0.062, -0.057] [1.0, -0.087, 0.264] [0.0, 0.0, 0.0]</t>
  </si>
  <si>
    <t>[1.0, -0.3, -0.0] [0.307, -0.065, -0.065] [0.634, -0.086, -0.155] [1.0, -0.184, 0.071]</t>
  </si>
  <si>
    <t>[1.0, 0.212, 0.212] [0.293, 0.062, 0.062] [0.645, 0.191, -0.006] [1.0, -0.015, 0.125]</t>
  </si>
  <si>
    <t>[0.752, -0.058, 0.202] [-0.0, 0.0, -0.0] [1.0, 0.159, -0.234] [1.0, -0.178, 0.185]</t>
  </si>
  <si>
    <t>[1.0, -0.269, -0.074] [1.0, -0.275, -0.06] [0.398, 0.101, -0.044] [1.0, -0.275, -0.06]</t>
  </si>
  <si>
    <t>[1.0, 0.221, 0.19] [1.0, 0.194, 0.22] [0.481, -0.126, -0.044] [1.0, 0.282, 0.044]</t>
  </si>
  <si>
    <t>[0.105, 0.024, 0.019] [1.0, 0.226, -0.18] [1.0, -0.275, -0.06] [1.0, -0.011, 0.295]</t>
  </si>
  <si>
    <t>[1.0, -0.197, -0.219] [1.0, -0.262, 0.091] [0.128, -0.038, -0.0] [0.521, -0.115, -0.101]</t>
  </si>
  <si>
    <t>[1.0, 0.29, -0.023] [1.0, 0.018, 0.293] [0.051, 0.011, 0.011] [0.691, 0.187, 0.049]</t>
  </si>
  <si>
    <t>[1.0, 0.137, -0.243] [1.0, -0.195, 0.18] [0.471, 0.025, 0.131] [0.0, 0.0, 0.0]</t>
  </si>
  <si>
    <t>[1.0, -0.283, 0.041] [0.439, -0.132, 0.0] [0.149, -0.032, -0.032] [1.0, -0.096, -0.16]</t>
  </si>
  <si>
    <t>[1.0, 0.113, 0.253] [0.523, 0.111, 0.111] [0.11, 0.023, 0.023] [1.0, 0.161, -0.071]</t>
  </si>
  <si>
    <t>[1.0, -0.113, 0.253] [0.0, -0.0, 0.0] [0.384, 0.096, -0.046] [1.0, -0.046, -0.082]</t>
  </si>
  <si>
    <t>[1.0, -0.274, -0.062] [0.782, -0.235, -0.0] [0.073, 0.015, 0.015] [0.801, -0.145, -0.181]</t>
  </si>
  <si>
    <t>[1.0, 0.216, 0.204] [0.827, 0.145, 0.188] [0.054, -0.012, -0.012] [0.796, 0.239, 0.0]</t>
  </si>
  <si>
    <t>[1.0, -0.034, 0.067] [0.822, 0.174, 0.174] [0.0, -0.0, 0.0] [0.822, -0.174, -0.174]</t>
  </si>
  <si>
    <t>[1.0, 0.22, 0.194] [0.046, -0.014, 0.0] [0.947, -0.262, -0.054] [0.043, -0.009, -0.009]</t>
  </si>
  <si>
    <t>[1.0, -0.274, -0.063] [0.008, -0.002, -0.0] [0.975, 0.207, 0.207] [0.038, 0.003, -0.01]</t>
  </si>
  <si>
    <t>[1.0, 0.124, -0.249] [0.682, 0.085, -0.17] [0.0, 0.0, 0.0] [0.784, 0.097, -0.195]</t>
  </si>
  <si>
    <t>[1.0, -0.124, 0.249] [0.682, -0.085, 0.17] [0.0, -0.0, -0.0] [0.784, -0.097, 0.195]</t>
  </si>
  <si>
    <t>[0.0, 0.0, -0.0] [0.0, 0.0, -0.0] [0.0, 0.0, 0.0]</t>
  </si>
  <si>
    <t>[0.0, 0.0, -0.0] [0.0, 0.0, 0.0] [0.0, -0.0, 0.0]</t>
  </si>
  <si>
    <t>[0.0, 0.0, 0.0] [0.0, 0.0, -0.0] [0.0, -0.0, -0.0]</t>
  </si>
  <si>
    <t>[0.0, -0.0, 0.0] [0.0, 0.0, -0.0] [0.0, -0.0, 0.0]</t>
  </si>
  <si>
    <t>[0.0, -0.0, 0.0] [0.0, 0.0, 0.0] [0.0, -0.0, 0.0]</t>
  </si>
  <si>
    <t>[0.0, 0.0, 0.0] [0.0, -0.0, -0.0] [0.0, -0.0, 0.0]</t>
  </si>
  <si>
    <t>[0.0, 0.0, -0.0] [0.0, -0.0, -0.0] [0.0, 0.0, -0.0]</t>
  </si>
  <si>
    <t>[0.0, 0.0, 0.0] [0.0, -0.0, 0.0] [0.0, 0.0, 0.0]</t>
  </si>
  <si>
    <t>[0.0, -0.0, 0.0] [0.0, 0.0, -0.0] [0.0, 0.0, 0.0]</t>
  </si>
  <si>
    <t>[0.87, -0.261, 0.0] [1.0, -0.0, 0.178] [1.0, 0.0, -0.178]</t>
  </si>
  <si>
    <t>[1.0, -0.3, 0.0] [0.5, -0.106, 0.106] [0.5, -0.106, -0.106]</t>
  </si>
  <si>
    <t>[0.0, 0.0, 0.0] [0.0, 0.0, -0.0] [0.0, 0.0, 0.0]</t>
  </si>
  <si>
    <t>[0.271, -0.057, -0.057] [1.0, 0.046, 0.281] [0.883, 0.11, -0.219] [0.012, -0.003, 0.003]</t>
  </si>
  <si>
    <t>[0.021, 0.004, 0.004] [0.869, -0.184, -0.184] [1.0, -0.009, 0.287] [0.285, 0.06, -0.06]</t>
  </si>
  <si>
    <t>[1.0, -0.096, -0.26] [0.999, -0.223, 0.185] [1.0, 0.247, 0.128] [1.0, 0.092, -0.262]</t>
  </si>
  <si>
    <t>[0.0, 0.0, 0.0] [1.0, -0.0, 0.0] [1.0, -0.0, -0.0] [0.0, -0.0, 0.0]</t>
  </si>
  <si>
    <t>[0.082, -0.009, 0.021] [1.0, 0.067, 0.166] [0.893, 0.189, -0.189] [0.0, -0.0, 0.0]</t>
  </si>
  <si>
    <t>[0.0, 0.0, 0.0] [0.902, -0.191, -0.191] [1.0, 0.0, 0.202] [0.114, -0.004, 0.015]</t>
  </si>
  <si>
    <t>[0.762, 0.176, 0.0] [1.0, -0.212, -0.212] [1.0, 0.212, -0.212] [0.717, -0.157, 0.045]</t>
  </si>
  <si>
    <t>[0.118, -0.029, 0.016] [1.0, 0.212, 0.212] [0.906, -0.072, -0.171] [0.0, -0.0, 0.0]</t>
  </si>
  <si>
    <t>[0.0, 0.0, 0.0] [0.901, 0.0, -0.149] [1.0, -0.212, 0.212] [0.122, 0.015, -0.007]</t>
  </si>
  <si>
    <t>[0.139, -0.042, 0.0] [1.0, 0.299, 0.003] [0.995, -0.247, 0.124] [0.121, 0.026, 0.026]</t>
  </si>
  <si>
    <t>[0.25, -0.003, -0.071] [1.0, 0.212, 0.212] [0.89, 0.0, -0.21] [0.0, -0.0, 0.0]</t>
  </si>
  <si>
    <t>[0.013, 0.003, 0.003] [0.862, -0.145, -0.112] [1.0, -0.212, 0.212] [0.177, 0.037, -0.037]</t>
  </si>
  <si>
    <t>[0.474, -0.142, -0.0] [0.999, 0.212, 0.212] [1.0, -0.212, 0.212] [0.513, 0.126, -0.04]</t>
  </si>
  <si>
    <t>[0.0, 0.0, 0.0] [1.0, 0.25, -0.013] [0.881, 0.247, -0.042] [0.0, -0.0, 0.0]</t>
  </si>
  <si>
    <t>[0.0, 0.0, 0.0] [0.878, -0.258, 0.013] [1.0, -0.254, 0.043] [0.0, -0.0, 0.0]</t>
  </si>
  <si>
    <t>[0.0, 0.0, 0.0] [1.0, -0.101, -0.258] [1.0, -0.042, 0.274] [0.0, -0.0, -0.0]</t>
  </si>
  <si>
    <t>[0.0, 0.0, 0.0] [1.0, 0.101, 0.258] [1.0, 0.042, -0.274] [0.0, -0.0, 0.0]</t>
  </si>
  <si>
    <t>[0.0, 0.0, 0.0] [1.0, -0.258, 0.101] [1.0, -0.274, -0.042] [-0.0, 0.0, -0.0]</t>
  </si>
  <si>
    <t>[0.0, 0.0, 0.0] [1.0, 0.258, -0.101] [1.0, 0.274, 0.042] [0.0, -0.0, -0.0]</t>
  </si>
  <si>
    <t>[0.382, -0.115, -0.0] [1.0, -0.0, -0.3] [0.998, -0.047, -0.28] [0.382, 0.113, 0.004]</t>
  </si>
  <si>
    <t>[1.0, -0.032, 0.228] [0.182, 0.055, -0.0] [0.893, 0.086, 0.232] [0.0, -0.0, 0.0]</t>
  </si>
  <si>
    <t>[1.0, 0.216, 0.16] [0.131, 0.039, 0.0] [0.816, -0.177, 0.163] [0.0, 0.0, 0.0]</t>
  </si>
  <si>
    <t>[1.0, 0.127, 0.213] [0.172, 0.052, -0.0] [0.828, -0.076, 0.217] [0.0, 0.0, -0.0]</t>
  </si>
  <si>
    <t>[1.0, 0.023, 0.22] [0.176, 0.053, 0.0] [0.848, -0.078, 0.222] [0.0, 0.0, -0.0]</t>
  </si>
  <si>
    <t>[1.0, 0.109, 0.183] [0.148, 0.044, 0.0] [0.832, -0.156, 0.185] [0.0, 0.0, -0.0]</t>
  </si>
  <si>
    <t>[1.0, 0.07, 0.2] [0.161, 0.048, -0.0] [0.839, -0.12, 0.202] [0.0, 0.0, 0.0]</t>
  </si>
  <si>
    <t>[1.0, 0.01, 0.236] [0.189, 0.057, -0.0] [0.85, -0.04, 0.238] [0.0, 0.0, -0.0]</t>
  </si>
  <si>
    <t>[1.0, 0.14, 0.178] [0.144, 0.043, -0.0] [0.826, -0.163, 0.18] [0.0, 0.0, -0.0]</t>
  </si>
  <si>
    <t>[1.0, 0.084, 0.203] [0.163, 0.049, -0.0] [0.837, -0.11, 0.206] [0.0, 0.0, 0.0]</t>
  </si>
  <si>
    <t>[1.0, -0.237, 0.133] [1.0, -0.128, -0.247] [0.126, 0.038, 0.0] [1.0, 0.263, -0.088]</t>
  </si>
  <si>
    <t>[1.0, 0.264, 0.005] [0.063, -0.019, -0.0] [0.821, -0.246, 0.0] [0.093, 0.0, -0.028]</t>
  </si>
  <si>
    <t>[1.0, 0.262, 0.012] [0.153, -0.046, -0.0] [0.732, -0.22, 0.0] [0.232, -0.0, -0.07]</t>
  </si>
  <si>
    <t>[1.0, -0.3, 0.0] [0.616, -0.006, 0.089] [0.4, -0.12, -0.0] [0.396, -0.084, 0.084]</t>
  </si>
  <si>
    <t>[1.0, 0.155, 0.003] [0.025, -0.007, -0.0] [0.881, -0.264, 0.0] [0.034, 0.0, -0.01]</t>
  </si>
  <si>
    <t>[1.0, -0.057, 0.01] [0.067, -0.02, -0.0] [0.883, -0.265, 0.0] [0.1, 0.0, -0.03]</t>
  </si>
  <si>
    <t>[1.0, -0.267, -0.08] [1.0, -0.157, 0.0] [0.0, -0.0, 0.0] [0.855, -0.095, 0.047]</t>
  </si>
  <si>
    <t>[1.0, 0.212, 0.004] [0.045, -0.013, -0.0] [0.849, -0.255, -0.0] [0.064, 0.0, -0.019]</t>
  </si>
  <si>
    <t>[1.0, 0.123, 0.011] [0.116, -0.035, 0.0] [0.798, -0.239, -0.0] [0.174, 0.0, -0.052]</t>
  </si>
  <si>
    <t>[1.0, 0.039, -0.065] [1.0, 0.212, -0.212] [0.083, 0.025, 0.0] [0.666, 0.114, 0.153]</t>
  </si>
  <si>
    <t>[1.0, 0.3, -0.0] [0.028, -0.008, 0.0] [0.854, -0.225, -0.011] [0.037, 0.008, -0.008]</t>
  </si>
  <si>
    <t>[1.0, 0.3, -0.0] [0.095, -0.028, -0.0] [0.83, -0.029, -0.039] [0.135, 0.029, -0.029]</t>
  </si>
  <si>
    <t>[1.0, -0.115, 0.252] [0.21, 0.063, -0.0] [0.867, -0.011, 0.256] [0.006, -0.001, 0.001]</t>
  </si>
  <si>
    <t>[1.0, 0.131, 0.134] [0.109, 0.033, -0.0] [0.846, -0.198, 0.135] [0.0, 0.0, -0.0]</t>
  </si>
  <si>
    <t>[1.0, 0.044, 0.194] [0.156, 0.047, 0.0] [0.844, -0.14, 0.195] [0.0, -0.0, -0.0]</t>
  </si>
  <si>
    <t>[1.0, -0.257, 0.074] [0.467, 0.14, -0.0] [0.659, 0.14, 0.14] [0.242, -0.051, 0.051]</t>
  </si>
  <si>
    <t>[1.0, 0.263, -0.004] [0.0, -0.0, -0.0] [0.882, -0.263, -0.004] [0.0, -0.0, 0.0]</t>
  </si>
  <si>
    <t>[1.0, 0.25, 0.12] [0.0, 0.0, 0.0] [1.0, -0.25, 0.12] [0.0, -0.0, -0.0]</t>
  </si>
  <si>
    <t>[1.0, -0.257, -0.1] [0.755, 0.185, -0.099] [0.0, 0.0, 0.0] [0.266, 0.0, 0.08]</t>
  </si>
  <si>
    <t>[1.0, -0.12, 0.25] [0.0, 0.0, -0.0] [1.0, 0.12, 0.25] [0.0, -0.0, 0.0]</t>
  </si>
  <si>
    <t>[1.0, 0.189, -0.216] [0.076, -0.006, -0.021] [0.924, -0.196, -0.196] [0.0, 0.0, 0.0]</t>
  </si>
  <si>
    <t>[1.0, 0.08, 0.227] [0.17, 0.051, -0.0] [0.83, -0.122, 0.199] [0.0, 0.0, 0.0]</t>
  </si>
  <si>
    <t>[1.0, 0.184, -0.211] [0.074, -0.022, 0.0] [0.811, -0.243, 0.0] [0.232, 0.0, -0.07]</t>
  </si>
  <si>
    <t>[1.0, 0.261, 0.018] [0.0, 0.0, 0.0] [0.886, -0.266, 0.0] [0.132, -0.003, 0.038]</t>
  </si>
  <si>
    <t>[1.0, -0.3, 0.0] [1.0, 0.074, -0.208] [0.122, 0.037, 0.0] [0.815, -0.178, -0.16]</t>
  </si>
  <si>
    <t>[1.0, 0.221, 0.191] [0.069, -0.021, 0.0] [0.851, -0.253, -0.005] [1.0, -0.061, 0.275]</t>
  </si>
  <si>
    <t>[1.0, 0.139, 0.004] [0.0, 0.0, -0.0] [0.909, -0.273, 0.0] [0.039, 0.001, 0.011]</t>
  </si>
  <si>
    <t>[1.0, -0.3, -0.0] [0.458, 0.129, 0.02] [0.606, -0.129, 0.129] [0.354, 0.065, -0.079]</t>
  </si>
  <si>
    <t>[1.0, -0.245, 0.028] [0.0, -0.0, -0.0] [0.992, -0.298, -0.0] [0.148, -0.003, 0.043]</t>
  </si>
  <si>
    <t>[1.0, 0.194, 0.011] [0.0, 0.0, 0.0] [0.899, -0.27, 0.0] [0.08, -0.001, 0.024]</t>
  </si>
  <si>
    <t>[1.0, -0.3, -0.0] [1.0, 0.107, 0.2] [0.067, 0.02, -0.0] [0.736, 0.061, -0.195]</t>
  </si>
  <si>
    <t>[1.0, -0.13, 0.069] [0.0, -0.0, 0.0] [0.975, -0.292, 0.0] [0.442, -0.011, 0.128]</t>
  </si>
  <si>
    <t>[1.0, 0.216, 0.16] [0.131, 0.039, 0.0] [0.816, -0.177, 0.163] [0.0, 0.0, -0.0]</t>
  </si>
  <si>
    <t>[1.0, -0.032, 0.228] [0.182, 0.055, 0.0] [0.893, 0.086, 0.232] [0.0, 0.0, -0.0]</t>
  </si>
  <si>
    <t>[1.0, 0.127, 0.213] [0.172, 0.052, -0.0] [0.828, -0.076, 0.217] [-0.0, -0.0, -0.0]</t>
  </si>
  <si>
    <t>[1.0, 0.109, 0.183] [0.148, 0.044, -0.0] [0.832, -0.156, 0.185] [0.0, -0.0, -0.0]</t>
  </si>
  <si>
    <t>[1.0, 0.023, 0.22] [0.176, 0.053, -0.0] [0.848, -0.078, 0.222] [0.0, 0.0, -0.0]</t>
  </si>
  <si>
    <t>[1.0, 0.07, 0.2] [0.161, 0.048, 0.0] [0.839, -0.12, 0.202] [0.0, -0.0, -0.0]</t>
  </si>
  <si>
    <t>[1.0, 0.14, 0.178] [0.144, 0.043, -0.0] [0.826, -0.163, 0.18] [-0.0, -0.0, -0.0]</t>
  </si>
  <si>
    <t>[1.0, 0.01, 0.236] [0.189, 0.057, 0.0] [0.85, -0.04, 0.238] [0.0, -0.0, 0.0]</t>
  </si>
  <si>
    <t>[1.0, 0.084, 0.203] [0.163, 0.049, 0.0] [0.837, -0.11, 0.206] [0.0, -0.0, -0.0]</t>
  </si>
  <si>
    <t>[1.0, 0.3, 0.0] [0.0, 0.0, 0.0] [0.885, -0.217, 0.0] [0.05, 0.002, 0.013]</t>
  </si>
  <si>
    <t>[1.0, -0.064, 0.056] [0.549, 0.165, -0.0] [0.538, 0.114, 0.114] [0.325, -0.0, -0.098]</t>
  </si>
  <si>
    <t>[1.0, 0.3, 0.0] [0.0, 0.0, -0.0] [0.976, 0.19, 0.0] [0.297, 0.011, 0.074]</t>
  </si>
  <si>
    <t>[1.0, 0.131, 0.134] [0.109, 0.033, 0.0] [0.846, -0.198, 0.135] [0.0, 0.0, -0.0]</t>
  </si>
  <si>
    <t>[1.0, -0.125, 0.248] [0.197, 0.059, -0.0] [0.884, 0.003, 0.25] [0.0, 0.0, -0.0]</t>
  </si>
  <si>
    <t>[1.0, 0.263, -0.004] [0.0, 0.0, 0.0] [0.882, -0.263, -0.004] [0.0, -0.0, -0.0]</t>
  </si>
  <si>
    <t>[1.0, -0.237, 0.153] [0.233, 0.07, -0.0] [0.898, 0.175, 0.197] [0.089, 0.019, -0.019]</t>
  </si>
  <si>
    <t>[1.0, -0.237, 0.079] [0.446, 0.134, -0.0] [0.484, 0.103, 0.103] [0.118, -0.0, -0.035]</t>
  </si>
  <si>
    <t>[1.0, 0.25, 0.12] [0.0, -0.0, 0.0] [1.0, -0.25, 0.12] [0.0, -0.0, 0.0]</t>
  </si>
  <si>
    <t>[1.0, -0.12, 0.25] [0.0, 0.0, -0.0] [1.0, 0.12, 0.25] [0.0, -0.0, -0.0]</t>
  </si>
  <si>
    <t>[1.0, 0.189, -0.216] [0.076, -0.006, -0.021] [0.924, -0.196, -0.196] [0.0, -0.0, -0.0]</t>
  </si>
  <si>
    <t>[1.0, 0.014, -0.294] [0.0, -0.0, -0.0] [0.94, -0.242, 0.097] [0.44, -0.068, 0.104]</t>
  </si>
  <si>
    <t>[1.0, 0.08, 0.227] [0.17, 0.051, -0.0] [0.83, -0.122, 0.199] [0.0, 0.0, -0.0]</t>
  </si>
  <si>
    <t>[0.0, 0.0, 0.0] [0.0, 0.0, 0.0]</t>
  </si>
  <si>
    <t>[0.0, -0.0, 0.0] [0.0, -0.0, 0.0] [0.0, -0.0, -0.0]</t>
  </si>
  <si>
    <t>[0.0, -0.0, 0.0] [0.0, -0.0, -0.0] [0.0, 0.0, -0.0]</t>
  </si>
  <si>
    <t>[0.0, -0.0, 0.0] [0.0, -0.0, 0.0] [0.0, -0.0, 0.0]</t>
  </si>
  <si>
    <t>[0.0, -0.0, 0.0] [0.0, -0.0, -0.0] [0.0, -0.0, 0.0]</t>
  </si>
  <si>
    <t>[0.0, -0.0, 0.0] [0.0, -0.0, 0.0] [0.0, 0.0, -0.0]</t>
  </si>
  <si>
    <t>[0.0, -0.0, 0.0] [0.0, 0.0, -0.0] [0.0, 0.0, -0.0]</t>
  </si>
  <si>
    <t>[0.0, 0.0, 0.0] [0.0, -0.0, 0.0] [0.0, -0.0, 0.0]</t>
  </si>
  <si>
    <t>[0.0, -0.0, 0.0] [0.0, -0.0, -0.0] [0.0, 0.0, 0.0]</t>
  </si>
  <si>
    <t>[0.0, -0.0, 0.0] [0.0, -0.0, -0.0] [0.0, -0.0, -0.0]</t>
  </si>
  <si>
    <t>[1.0, 0.124, 0.249] [0.711, 0.123, 0.025] [0.745, 0.0, 0.224]</t>
  </si>
  <si>
    <t>[0.0, -0.0, -0.0] [0.0, -0.0, 0.0] [0.0, -0.0, -0.0]</t>
  </si>
  <si>
    <t>[0.0, 0.0, -0.0] [0.0, 0.0, 0.0] [0.0, -0.0, -0.0]</t>
  </si>
  <si>
    <t>[0.0, 0.0, -0.0] [0.0, -0.0, 0.0] [0.0, -0.0, 0.0]</t>
  </si>
  <si>
    <t>[0.0, -0.0, -0.0] [0.0, -0.0, -0.0] [0.0, 0.0, -0.0]</t>
  </si>
  <si>
    <t>[0.752, -0.206, -0.048] [0.362, 0.081, 0.066] [1.0, -0.295, 0.013]</t>
  </si>
  <si>
    <t>[0.0, 0.0, 0.0] [0.0, -0.0, -0.0] [0.0, 0.0, -0.0]</t>
  </si>
  <si>
    <t>[0.0, 0.0, 0.0] [-0.0, -0.0, 0.0] [0.0, 0.0, 0.0]</t>
  </si>
  <si>
    <t>[0.0, 0.0, -0.0] [0.0, -0.0, -0.0] [-0.0, 0.0, 0.0]</t>
  </si>
  <si>
    <t>[0.0, -0.0, -0.0] [0.0, -0.0, 0.0] [0.0, -0.0, 0.0]</t>
  </si>
  <si>
    <t>[0.0, -0.0, 0.0] [0.0, -0.0, 0.0] [0.0, 0.0, 0.0]</t>
  </si>
  <si>
    <t>[1.0, 0.055, 0.135] [0.779, 0.17, -0.153] [0.034, -0.01, 0.0]</t>
  </si>
  <si>
    <t>[1.0, 0.008, -0.161] [0.496, -0.007, 0.146] [0.0, 0.0, 0.0]</t>
  </si>
  <si>
    <t>[0.0, -0.0, 0.0] [0.0, -0.0, -0.0] [-0.0, -0.0, 0.0]</t>
  </si>
  <si>
    <t>[0.654, 0.082, 0.131] [1.0, 0.239, -0.147] [0.048, -0.014, 0.0]</t>
  </si>
  <si>
    <t>[0.226, 0.003, -0.067] [1.0, -0.003, 0.054] [-0.0, -0.0, 0.0]</t>
  </si>
  <si>
    <t>[0.985, 0.076, 0.154] [1.0, 0.228, -0.173] [0.046, -0.014, -0.0]</t>
  </si>
  <si>
    <t>[0.79, 0.011, -0.232] [1.0, -0.011, 0.214] [0.0, 0.0, 0.0]</t>
  </si>
  <si>
    <t>[0.0, -0.0, 0.0] [0.0, 0.0, -0.0] [0.0, -0.0, -0.0]</t>
  </si>
  <si>
    <t>[1.0, -0.109, -0.136] [0.64, 0.151, 0.099] [0.0, 0.0, 0.0] [0.23, 0.0, -0.069]</t>
  </si>
  <si>
    <t>[1.0, -0.049, -0.016] [0.647, 0.152, 0.103] [0.0, 0.0, 0.0] [0.227, 0.0, 0.068]</t>
  </si>
  <si>
    <t>[1.0, 0.085, -0.09] [0.66, 0.128, 0.145] [0.0, 0.0, -0.0] [0.055, -0.0, 0.017]</t>
  </si>
  <si>
    <t>[1.0, -0.268, -0.078] [0.607, 0.084, 0.036] [0.0, 0.0, -0.0] [0.279, 0.0, -0.084]</t>
  </si>
  <si>
    <t>[1.0, -0.253, 0.113] [0.334, 0.025, 0.09] [0.272, -0.058, 0.058] [0.194, 0.0, 0.058]</t>
  </si>
  <si>
    <t>[1.0, -0.283, 0.042] [0.566, -0.043, 0.003] [0.0, 0.0, -0.0] [0.121, 0.0, -0.036]</t>
  </si>
  <si>
    <t>[1.0, -0.227, -0.102] [0.588, 0.146, 0.073] [0.0, 0.0, -0.0] [0.28, 0.0, -0.084]</t>
  </si>
  <si>
    <t>[1.0, -0.148, 0.041] [0.587, 0.142, 0.082] [0.0, 0.0, 0.0] [0.249, 0.0, 0.075]</t>
  </si>
  <si>
    <t>[1.0, -0.133, 0.016] [0.494, 0.093, 0.11] [0.0, 0.0, -0.0] [0.034, 0.0, -0.01]</t>
  </si>
  <si>
    <t>[1.0, -0.044, -0.282] [0.503, 0.14, -0.027] [0.429, 0.0, -0.129] [0.331, 0.0, -0.099]</t>
  </si>
  <si>
    <t>[1.0, 0.013, -0.06] [0.809, 0.207, 0.086] [0.0, -0.0, 0.0] [0.445, 0.0, 0.133]</t>
  </si>
  <si>
    <t>[1.0, 0.078, -0.268] [0.111, 0.024, 0.024] [1.0, -0.243, -0.138] [0.52, -0.14, 0.04]</t>
  </si>
  <si>
    <t>[1.0, -0.232, -0.164] [0.808, -0.015, -0.033] [0.0, 0.0, -0.0] [0.372, 0.0, -0.112]</t>
  </si>
  <si>
    <t>[1.0, -0.254, 0.112] [0.521, -0.149, -0.017] [0.447, -0.095, 0.095] [0.446, 0.0, 0.134]</t>
  </si>
  <si>
    <t>[1.0, -0.258, -0.1] [0.551, -0.117, -0.117] [0.763, 0.181, 0.116] [0.333, 0.071, -0.071]</t>
  </si>
  <si>
    <t>[1.0, -0.212, -0.212] [0.451, 0.105, -0.074] [0.419, 0.019, -0.118] [0.373, 0.0, -0.112]</t>
  </si>
  <si>
    <t>[1.0, -0.183, 0.048] [0.776, 0.223, 0.024] [0.0, -0.0, 0.0] [0.651, 0.0, 0.195]</t>
  </si>
  <si>
    <t>[1.0, 0.0, -0.3] [0.547, -0.0, -0.164] [1.0, -0.087, -0.113] [0.599, 0.176, -0.009]</t>
  </si>
  <si>
    <t>[1.0, -0.097, -0.197] [0.701, 0.171, 0.093] [0.0, 0.0, 0.0] [0.307, 0.0, -0.092]</t>
  </si>
  <si>
    <t>[1.0, -0.027, -0.032] [0.704, 0.171, 0.097] [0.0, 0.0, -0.0] [0.303, 0.0, 0.091]</t>
  </si>
  <si>
    <t>[1.0, 0.219, -0.196] [0.772, 0.164, 0.164] [0.041, -0.012, -0.0] [0.191, -0.041, 0.039]</t>
  </si>
  <si>
    <t>[1.0, -0.253, -0.113] [0.69, 0.043, 0.007] [0.0, 0.0, -0.0] [0.318, 0.0, -0.095]</t>
  </si>
  <si>
    <t>[1.0, -0.252, 0.116] [0.318, -0.053, 0.073] [0.43, -0.091, 0.091] [0.258, 0.0, 0.078]</t>
  </si>
  <si>
    <t>[1.0, -0.3, 0.001] [0.789, -0.192, -0.107] [0.0, 0.0, -0.0] [0.216, 0.03, -0.053]</t>
  </si>
  <si>
    <t>[1.0, -0.238, -0.151] [0.651, 0.143, 0.052] [0.0, 0.0, -0.0] [0.358, 0.0, -0.107]</t>
  </si>
  <si>
    <t>[1.0, -0.158, 0.043] [0.642, 0.166, 0.065] [0.0, -0.0, -0.0] [0.367, 0.0, 0.11]</t>
  </si>
  <si>
    <t>[1.0, -0.207, -0.064] [0.65, 0.182, -0.031] [0.0, 0.0, 0.0] [0.359, -0.0, -0.108]</t>
  </si>
  <si>
    <t>[1.0, -0.175, -0.074] [0.667, 0.095, 0.161] [0.0, 0.0, -0.0] [0.342, 0.0, 0.103]</t>
  </si>
  <si>
    <t>[1.0, -0.005, 0.135] [0.726, 0.0, 0.218] [0.0, 0.0, 0.0] [0.247, 0.04, -0.057]</t>
  </si>
  <si>
    <t>[1.0, -0.017, -0.293] [0.432, -0.122, -0.017] [0.597, -0.105, 0.136] [0.0, -0.0, 0.0]</t>
  </si>
  <si>
    <t>[1.0, 0.127, -0.242] [0.0, 0.0, -0.0] [0.424, 0.0, 0.127] [0.592, 0.155, -0.053]</t>
  </si>
  <si>
    <t>[1.0, -0.283, 0.036] [0.995, 0.227, 0.173] [0.0, 0.0, -0.0] [0.005, 0.0, -0.001]</t>
  </si>
  <si>
    <t>[1.0, 0.0, -0.3] [0.292, 0.077, -0.026] [0.0, 0.0, 0.0] [0.482, -0.134, 0.01]</t>
  </si>
  <si>
    <t>[1.0, 0.101, -0.07] [0.356, 0.031, -0.094] [0.0, -0.0, 0.0] [0.421, 0.0, 0.126]</t>
  </si>
  <si>
    <t>[1.0, 0.221, -0.19] [0.33, 0.07, -0.07] [0.003, -0.001, 0.0] [0.269, -0.05, 0.06]</t>
  </si>
  <si>
    <t>[1.0, -0.038, -0.284] [0.47, -0.106, 0.085] [0.0, 0.0, 0.0] [0.331, 0.051, -0.078]</t>
  </si>
  <si>
    <t>[1.0, -0.259, 0.012] [0.243, -0.052, -0.052] [0.0, -0.0, 0.0] [0.47, 0.082, 0.107]</t>
  </si>
  <si>
    <t>[1.0, -0.245, -0.133] [0.037, -0.011, 0.0] [0.314, 0.067, 0.067] [0.265, 0.073, -0.015]</t>
  </si>
  <si>
    <t>[1.0, 0.0, -0.3] [0.063, 0.0, 0.019] [0.437, 0.0, 0.0] [0.274, 0.003, -0.06]</t>
  </si>
  <si>
    <t>[1.0, -0.101, -0.018] [0.222, 0.0, -0.067] [0.048, -0.01, 0.01] [0.46, 0.0, 0.138]</t>
  </si>
  <si>
    <t>[1.0, -0.055, -0.121] [0.112, 0.014, -0.028] [0.0, -0.0, 0.0] [0.102, 0.0, 0.031]</t>
  </si>
  <si>
    <t>[1.0, 0.0, -0.3] [0.485, 0.112, -0.08] [0.0, -0.0, 0.0] [0.703, -0.0, -0.02]</t>
  </si>
  <si>
    <t>[1.0, 0.3, 0.0] [0.476, 0.031, -0.13] [0.281, -0.084, 0.0] [0.839, 0.0, 0.252]</t>
  </si>
  <si>
    <t>[1.0, 0.09, -0.263] [0.351, 0.075, -0.075] [0.243, -0.059, -0.033] [1.0, -0.235, 0.158]</t>
  </si>
  <si>
    <t>[1.0, 0.0, -0.3] [0.634, -0.047, 0.023] [0.0, 0.0, 0.0] [0.553, 0.129, -0.091]</t>
  </si>
  <si>
    <t>[1.0, -0.272, 0.069] [0.527, -0.158, 0.0] [0.203, 0.0, 0.061] [0.861, 0.203, 0.134]</t>
  </si>
  <si>
    <t>[1.0, -0.161, -0.233] [0.152, -0.032, 0.032] [0.887, 0.188, 0.188] [0.573, 0.145, -0.066]</t>
  </si>
  <si>
    <t>[1.0, 0.0, -0.3] [0.011, 0.0, -0.003] [0.712, 0.0, 0.0] [0.464, 0.026, -0.039]</t>
  </si>
  <si>
    <t>[1.0, -0.093, 0.166] [0.047, 0.01, 0.01] [0.835, -0.177, 0.177] [1.0, 0.072, 0.27]</t>
  </si>
  <si>
    <t>[1.0, -0.0, -0.3] [0.154, -0.046, -0.0] [1.0, 0.0, 0.02] [0.976, 0.004, 0.033]</t>
  </si>
  <si>
    <t>[1.0, 0.0, -0.3] [0.406, 0.098, -0.058] [0.0, -0.0, 0.0] [0.612, -0.055, -0.008]</t>
  </si>
  <si>
    <t>[1.0, 0.167, -0.048] [0.46, 0.038, -0.122] [0.0, -0.0, 0.0] [0.558, -0.0, 0.167]</t>
  </si>
  <si>
    <t>[1.0, 0.186, -0.223] [0.396, 0.084, -0.084] [0.038, -0.008, -0.008] [0.583, -0.132, 0.104]</t>
  </si>
  <si>
    <t>[1.0, 0.0, -0.3] [0.582, -0.093, 0.066] [0.0, 0.0, 0.0] [0.436, 0.094, -0.09]</t>
  </si>
  <si>
    <t>[1.0, -0.28, 0.048] [0.046, -0.014, 0.0] [0.449, 0.0, 0.135] [0.523, 0.113, 0.105]</t>
  </si>
  <si>
    <t>[1.0, -0.229, -0.172] [0.039, -0.008, 0.008] [0.592, 0.126, 0.126] [0.387, 0.101, -0.036]</t>
  </si>
  <si>
    <t>[1.0, 0.0, -0.3] [0.02, 0.0, 0.006] [0.616, 0.0, 0.0] [0.383, 0.017, -0.048]</t>
  </si>
  <si>
    <t>[1.0, -0.12, 0.037] [0.175, -0.0, -0.053] [0.224, -0.047, 0.047] [0.619, 0.0, 0.186]</t>
  </si>
  <si>
    <t>[1.0, 0.069, -0.209] [0.553, -0.117, -0.117] [0.0, -0.0, 0.0] [0.464, 0.027, -0.128]</t>
  </si>
  <si>
    <t>[1.0, -0.089, -0.189] [0.392, 0.083, 0.083] [0.0, 0.0, -0.0] [0.626, 0.02, 0.18]</t>
  </si>
  <si>
    <t>[1.0, 0.001, 0.14] [0.424, 0.09, 0.09] [0.0, -0.0, -0.0] [0.547, -0.058, -0.14]</t>
  </si>
  <si>
    <t>[1.0, 0.0, -0.3] [0.304, 0.0, -0.091] [0.253, 0.0, 0.0] [0.474, 0.118, 0.041]</t>
  </si>
  <si>
    <t>[1.0, 0.186, -0.223] [0.222, -0.047, -0.047] [0.0, -0.0, -0.0] [0.796, 0.185, -0.086]</t>
  </si>
  <si>
    <t>[1.0, -0.229, -0.172] [0.625, 0.163, -0.059] [0.162, -0.034, 0.034] [0.231, 0.0, 0.069]</t>
  </si>
  <si>
    <t>[1.0, 0.186, -0.223] [0.306, 0.0, 0.092] [0.969, 0.237, 0.13] [0.053, -0.0, -0.016]</t>
  </si>
  <si>
    <t>[1.0, 0.136, -0.244] [0.4, 0.0, -0.12] [0.958, 0.142, 0.228] [0.041, 0.0, 0.012]</t>
  </si>
  <si>
    <t>[1.0, 0.093, -0.21] [0.183, -0.0, -0.055] [0.824, 0.247, -0.0] [0.064, -0.0, 0.019]</t>
  </si>
  <si>
    <t>[1.0, 0.164, -0.232] [0.353, -0.0, 0.106] [0.971, 0.224, 0.162] [0.022, -0.0, -0.007]</t>
  </si>
  <si>
    <t>[1.0, 0.095, -0.261] [0.392, 0.0, -0.118] [0.955, 0.108, 0.242] [0.032, 0.0, 0.009]</t>
  </si>
  <si>
    <t>[1.0, -0.119, -0.251] [0.023, -0.0, 0.007] [0.811, 0.062, -0.016] [0.0, -0.0, 0.0]</t>
  </si>
  <si>
    <t>[1.0, 0.174, -0.228] [0.331, 0.0, 0.099] [0.97, 0.23, 0.147] [0.037, -0.0, -0.011]</t>
  </si>
  <si>
    <t>[1.0, 0.116, -0.252] [0.396, -0.0, -0.119] [0.956, 0.126, 0.235] [0.037, -0.0, 0.011]</t>
  </si>
  <si>
    <t>[1.0, -0.063, -0.274] [0.155, -0.0, -0.047] [0.736, 0.215, -0.014] [0.022, -0.0, 0.006]</t>
  </si>
  <si>
    <t>[1.0, 0.229, -0.171] [0.385, 0.035, 0.101] [1.0, 0.22, 0.187] [0.0, 0.0, -0.0]</t>
  </si>
  <si>
    <t>[0.963, 0.195, -0.208] [0.395, -0.0, -0.118] [1.0, 0.096, 0.26] [0.058, -0.0, 0.017]</t>
  </si>
  <si>
    <t>[0.842, 0.253, 0.0] [0.058, 0.012, -0.012] [1.0, -0.013, 0.073] [0.017, -0.0, -0.005]</t>
  </si>
  <si>
    <t>[0.986, 0.214, -0.197] [0.413, 0.021, 0.115] [1.0, 0.212, 0.212] [0.0, 0.0, -0.0]</t>
  </si>
  <si>
    <t>[0.957, 0.154, -0.223] [0.383, -0.0, -0.115] [1.0, 0.05, 0.279] [0.048, -0.0, 0.014]</t>
  </si>
  <si>
    <t>[0.876, 0.206, -0.138] [0.341, 0.059, 0.078] [1.0, 0.007, 0.297] [0.0, 0.0, -0.0]</t>
  </si>
  <si>
    <t>[0.995, 0.222, -0.185] [0.401, 0.029, 0.108] [1.0, 0.217, 0.201] [0.0, 0.0, -0.0]</t>
  </si>
  <si>
    <t>[0.96, 0.175, -0.215] [0.389, -0.0, -0.117] [1.0, 0.074, 0.269] [0.053, -0.0, 0.016]</t>
  </si>
  <si>
    <t>[0.846, 0.235, -0.045] [0.174, 0.037, 0.037] [1.0, -0.018, 0.171] [0.0, -0.0, -0.0]</t>
  </si>
  <si>
    <t>[0.994, 0.217, -0.195] [0.358, 0.0, 0.107] [1.0, 0.235, 0.157] [0.019, 0.0, -0.006]</t>
  </si>
  <si>
    <t>[1.0, 0.166, -0.231] [0.405, -0.0, -0.121] [0.994, 0.123, 0.247] [0.05, -0.0, 0.015]</t>
  </si>
  <si>
    <t>[1.0, 0.263, -0.09] [0.291, -0.0, -0.087] [1.0, 0.221, 0.081] [0.0, 0.0, -0.0]</t>
  </si>
  <si>
    <t>[0.995, 0.195, -0.218] [0.391, 0.0, 0.117] [1.0, 0.222, 0.189] [0.01, 0.0, -0.003]</t>
  </si>
  <si>
    <t>[1.0, 0.125, -0.248] [0.396, -0.0, -0.119] [0.995, 0.083, 0.264] [0.04, -0.0, 0.012]</t>
  </si>
  <si>
    <t>[0.995, 0.019, -0.29] [0.314, 0.0, 0.094] [1.0, 0.025, 0.251] [0.0, 0.0, -0.0]</t>
  </si>
  <si>
    <t>[0.994, 0.207, -0.212] [0.371, 0.0, 0.111] [1.0, 0.227, 0.176] [0.024, 0.0, -0.007]</t>
  </si>
  <si>
    <t>[1.0, 0.146, -0.239] [0.4, -0.0, -0.12] [0.995, 0.104, 0.255] [0.045, -0.0, 0.014]</t>
  </si>
  <si>
    <t>[0.993, 0.205, -0.213] [0.388, 0.0, 0.116] [1.0, 0.228, 0.174] [0.043, 0.0, -0.013]</t>
  </si>
  <si>
    <t>[1.0, 0.144, -0.24] [0.381, -0.0, -0.114] [0.996, 0.106, 0.255] [0.023, -0.0, 0.007]</t>
  </si>
  <si>
    <t>[1.0, -0.087, 0.111] [0.0, 0.0, 0.0] [0.971, 0.172, 0.22] [0.0, 0.0, -0.0]</t>
  </si>
  <si>
    <t>[0.971, 0.172, -0.22] [0.0, 0.0, 0.0] [1.0, -0.087, -0.111] [0.0, -0.0, -0.0]</t>
  </si>
  <si>
    <t>[1.0, 0.291, -0.021] [0.183, 0.006, 0.052] [1.0, -0.051, 0.203] [-0.0, -0.0, -0.0]</t>
  </si>
  <si>
    <t>[0.998, 0.0, -0.299] [0.01, 0.002, -0.002] [1.0, 0.215, -0.09] [0.147, -0.0, 0.044]</t>
  </si>
  <si>
    <t>[1.0, -0.115, -0.086] [0.634, 0.145, 0.11] [0.0, 0.0, -0.0] [0.256, 0.0, -0.077]</t>
  </si>
  <si>
    <t>[1.0, -0.012, 0.028] [0.644, 0.14, 0.128] [0.0, 0.0, 0.0] [0.205, -0.0, 0.062]</t>
  </si>
  <si>
    <t>[1.0, 0.145, -0.057] [0.681, 0.088, 0.168] [0.0, -0.0, 0.0] [0.009, 0.0, 0.003]</t>
  </si>
  <si>
    <t>[1.0, -0.283, -0.042] [0.342, 0.098, -0.013] [0.295, 0.0, -0.089] [0.253, -0.0, -0.076]</t>
  </si>
  <si>
    <t>[1.0, -0.24, 0.145] [0.551, 0.054, 0.054] [0.0, -0.0, -0.0] [0.234, 0.0, 0.07]</t>
  </si>
  <si>
    <t>[1.0, -0.273, 0.066] [0.275, -0.058, -0.058] [0.36, 0.0, -0.108] [0.06, -0.0, -0.018]</t>
  </si>
  <si>
    <t>[1.0, -0.213, -0.061] [0.591, 0.141, 0.088] [0.0, 0.0, -0.0] [0.295, -0.0, -0.089]</t>
  </si>
  <si>
    <t>[1.0, -0.128, 0.088] [0.577, 0.131, 0.102] [0.0, -0.0, 0.0] [0.233, -0.0, 0.07]</t>
  </si>
  <si>
    <t>[1.0, -0.133, 0.033] [0.424, 0.09, 0.09] [0.112, 0.0, -0.033] [0.057, -0.0, -0.017]</t>
  </si>
  <si>
    <t>[1.0, -0.087, -0.231] [0.788, 0.195, 0.1] [0.0, 0.0, -0.0] [0.459, 0.0, -0.138]</t>
  </si>
  <si>
    <t>[1.0, 0.073, -0.011] [0.834, 0.202, 0.115] [0.0, -0.0, 0.0] [0.457, 0.0, 0.137]</t>
  </si>
  <si>
    <t>[1.0, 0.096, -0.26] [0.919, 0.222, 0.129] [0.0, -0.0, -0.0] [0.745, -0.214, 0.024]</t>
  </si>
  <si>
    <t>[1.0, -0.25, -0.12] [0.394, -0.015, -0.112] [0.474, 0.0, -0.142] [0.307, 0.0, -0.092]</t>
  </si>
  <si>
    <t>[1.0, -0.238, 0.15] [0.88, -0.09, -0.065] [0.0, -0.0, 0.0] [0.535, 0.0, 0.161]</t>
  </si>
  <si>
    <t>[1.0, -0.275, -0.061] [1.0, -0.228, -0.174] [0.209, 0.063, 0.0] [0.479, 0.119, -0.059]</t>
  </si>
  <si>
    <t>[1.0, -0.227, -0.177] [0.427, 0.105, -0.057] [0.41, 0.0, -0.123] [0.393, -0.0, -0.118]</t>
  </si>
  <si>
    <t>[1.0, -0.161, 0.113] [0.794, 0.221, 0.041] [0.0, -0.0, -0.0] [0.699, 0.0, 0.21]</t>
  </si>
  <si>
    <t>[1.0, 0.0, -0.3] [1.0, 0.161, 0.067] [0.534, 0.0, 0.16] [0.827, 0.219, -0.07]</t>
  </si>
  <si>
    <t>[1.0, -0.106, -0.132] [0.683, 0.16, 0.107] [0.0, -0.0, -0.0] [0.319, -0.0, -0.096]</t>
  </si>
  <si>
    <t>[1.0, 0.017, 0.014] [0.709, 0.162, 0.123] [0.0, -0.0, -0.0] [0.292, 0.0, 0.088]</t>
  </si>
  <si>
    <t>[1.0, 0.238, -0.15] [0.806, 0.144, 0.182] [0.0, 0.0, -0.0] [0.192, -0.05, 0.018]</t>
  </si>
  <si>
    <t>[1.0, -0.269, -0.074] [0.304, 0.049, -0.071] [0.441, 0.0, -0.132] [0.259, 0.0, -0.078]</t>
  </si>
  <si>
    <t>[1.0, -0.239, 0.147] [0.665, 0.004, 0.013] [0.0, -0.0, 0.0] [0.338, 0.0, 0.101]</t>
  </si>
  <si>
    <t>[1.0, -0.281, 0.045] [0.785, -0.211, -0.06] [0.0, 0.0, -0.0] [0.214, 0.034, -0.05]</t>
  </si>
  <si>
    <t>[1.0, -0.241, -0.1] [0.626, 0.157, 0.075] [0.0, 0.0, -0.0] [0.378, 0.0, -0.113]</t>
  </si>
  <si>
    <t>[1.0, -0.137, 0.095] [0.639, 0.157, 0.084] [0.0, 0.0, -0.0] [0.365, 0.0, 0.11]</t>
  </si>
  <si>
    <t>[1.0, -0.212, -0.025] [0.627, 0.187, 0.002] [0.0, -0.0, -0.0] [0.377, 0.0, -0.113]</t>
  </si>
  <si>
    <t>[1.0, -0.131, -0.039] [0.689, 0.053, 0.185] [0.0, 0.0, 0.0] [0.313, 0.0, 0.094]</t>
  </si>
  <si>
    <t>[1.0, 0.048, 0.123] [0.0, -0.0, 0.0] [0.972, 0.126, -0.239] [-0.0, 0.0, 0.0]</t>
  </si>
  <si>
    <t>[1.0, -0.022, -0.291] [0.904, -0.035, -0.123] [0.0, -0.0, 0.0] [0.125, 0.0, 0.038]</t>
  </si>
  <si>
    <t>[1.0, 0.139, -0.243] [0.329, 0.0, -0.099] [0.0, -0.0, 0.0] [0.686, 0.184, -0.031]</t>
  </si>
  <si>
    <t>[1.0, -0.247, 0.062] [0.896, 0.198, 0.171] [0.0, -0.0, -0.0] [0.099, 0.0, -0.03]</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</si>
  <si>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</si>
  <si>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</si>
  <si>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</si>
  <si>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</si>
  <si>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</si>
  <si>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</si>
  <si>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</si>
  <si>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</si>
  <si>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</si>
  <si>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</si>
  <si>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</si>
  <si>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</si>
  <si>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</si>
  <si>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</si>
  <si>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[1.0, -0.263, -0.089] [0.108, 0.023, 0.023] [0.453, -0.102, 0.082] [0.203, -0.061, -0.0]</t>
  </si>
  <si>
    <t>[1.0, -0.079, -0.153] [0.227, 0.0, -0.068] [0.0, -0.0, -0.0] [0.619, -0.136, 0.12]</t>
  </si>
  <si>
    <t>[1.0, -0.239, -0.148] [0.225, 0.029, -0.056] [0.051, 0.0, 0.015] [0.43, -0.129, 0.0]</t>
  </si>
  <si>
    <t>[1.0, -0.223, 0.187] [0.162, 0.049, -0.0] [0.42, -0.089, -0.089] [0.219, 0.066, -0.0]</t>
  </si>
  <si>
    <t>[1.0, -0.07, 0.26] [0.231, -0.0, 0.069] [0.0, 0.0, -0.0] [0.632, 0.139, 0.122]</t>
  </si>
  <si>
    <t>[1.0, -0.154, 0.236] [0.333, 0.076, 0.059] [0.023, -0.005, -0.005] [0.403, 0.121, -0.0]</t>
  </si>
  <si>
    <t>[1.0, -0.277, 0.056] [0.077, 0.023, 0.0] [0.445, -0.123, -0.025] [0.0, 0.0, -0.0]</t>
  </si>
  <si>
    <t>[1.0, -0.206, 0.054] [0.0, -0.0, -0.0] [0.0, 0.0, -0.0] [0.872, -0.0, 0.261]</t>
  </si>
  <si>
    <t>[1.0, -0.277, 0.056] [0.037, -0.011, 0.0] [0.0, 0.0, 0.0] [0.327, -0.0, 0.098]</t>
  </si>
  <si>
    <t>[1.0, -0.241, -0.143] [0.144, 0.043, 0.0] [1.0, -0.282, 0.043] [0.342, -0.099, -0.01]</t>
  </si>
  <si>
    <t>[1.0, -0.0, -0.3] [0.069, 0.0, -0.021] [1.0, 0.0, 0.094] [0.97, -0.184, 0.095]</t>
  </si>
  <si>
    <t>[1.0, 0.0, -0.3] [0.335, 0.069, 0.061] [1.0, -0.212, 0.212] [0.502, -0.144, -0.017]</t>
  </si>
  <si>
    <t>[1.0, -0.182, 0.225] [0.14, 0.042, 0.0] [1.0, -0.242, -0.141] [0.291, 0.085, -0.004]</t>
  </si>
  <si>
    <t>[1.0, 0.0, 0.3] [0.333, 0.0, 0.0] [0.565, -0.037, -0.154] [0.864, 0.125, 0.0]</t>
  </si>
  <si>
    <t>[1.0, 0.0, 0.3] [0.258, 0.0, 0.0] [0.959, -0.214, -0.178] [0.421, 0.125, 0.0]</t>
  </si>
  <si>
    <t>[1.0, -0.277, 0.056] [0.243, 0.073, -0.0] [1.0, -0.277, -0.056] [0.326, -0.0, -0.098]</t>
  </si>
  <si>
    <t>[1.0, 0.283, 0.042] [0.338, -0.09, 0.028] [1.0, 0.3, 0.0] [1.0, 0.014, -0.181]</t>
  </si>
  <si>
    <t>[0.0, 0.0, 0.0] [0.595, 0.179, 0.0] [1.0, -0.263, -0.056] [1.0, 0.0, -0.3]</t>
  </si>
  <si>
    <t>[1.0, -0.253, -0.114] [0.101, 0.021, 0.021] [0.721, -0.185, 0.077] [0.246, -0.074, 0.0]</t>
  </si>
  <si>
    <t>[1.0, 0.0, -0.3] [0.359, 0.0, -0.108] [0.036, 0.0, 0.011] [0.936, -0.228, 0.102]</t>
  </si>
  <si>
    <t>[1.0, -0.178, -0.226] [0.213, 0.064, 0.0] [0.449, -0.043, 0.117] [0.466, -0.14, -0.0]</t>
  </si>
  <si>
    <t>[1.0, -0.214, 0.209] [0.101, 0.021, -0.021] [0.744, -0.161, -0.15] [0.221, 0.066, -0.0]</t>
  </si>
  <si>
    <t>[1.0, 0.0, 0.3] [0.463, 0.0, 0.083] [0.0, 0.0, 0.0] [0.783, 0.167, 0.004]</t>
  </si>
  <si>
    <t>[1.0, -0.071, 0.271] [0.367, 0.095, 0.037] [0.343, -0.073, -0.073] [0.428, 0.128, -0.0]</t>
  </si>
  <si>
    <t>[1.0, -0.277, 0.056] [0.0, 0.0, 0.0] [1.0, -0.277, -0.056] [0.0, -0.0, 0.0]</t>
  </si>
  <si>
    <t>[1.0, 0.283, 0.042] [0.112, -0.029, 0.011] [0.397, 0.119, -0.0] [1.0, 0.005, 0.298]</t>
  </si>
  <si>
    <t>[1.0, -0.267, 0.056] [0.377, -0.0, 0.113] [0.097, -0.02, -0.02] [0.605, -0.128, -0.128]</t>
  </si>
  <si>
    <t>[1.0, -0.25, 0.055] [0.165, 0.0, -0.05] [0.442, -0.094, 0.094] [0.557, 0.167, 0.0]</t>
  </si>
  <si>
    <t>[1.0, -0.277, 0.056] [0.0, 0.0, 0.0] [0.265, -0.073, -0.015] [0.792, 0.0, -0.238]</t>
  </si>
  <si>
    <t>[1.0, -0.277, 0.056] [0.952, -0.286, -0.0] [0.0, 0.0, 0.0] [0.062, 0.0, 0.019]</t>
  </si>
  <si>
    <t>[1.0, 0.037, -0.206] [0.077, 0.0, 0.023] [0.874, 0.0, -0.262] [0.038, 0.012, 0.0]</t>
  </si>
  <si>
    <t>[1.0, 0.0, 0.3] [0.467, 0.054, -0.118] [0.276, -0.059, 0.059] [0.319, -0.059, -0.071]</t>
  </si>
  <si>
    <t>[0.0, 0.0, -0.0] [0.0, 0.0, -0.0] [0.0, -0.0, 0.0]</t>
  </si>
  <si>
    <t>[1.0, -0.268, 0.078] [0.348, 0.093, -0.029] [0.347, 0.058, 0.08]</t>
  </si>
  <si>
    <t>[1.0, 0.042, -0.282] [0.472, 0.0, -0.141] [0.498, -0.072, -0.116]</t>
  </si>
  <si>
    <t>[1.0, 0.124, -0.112] [0.536, 0.0, -0.161] [0.31, 0.061, 0.068]</t>
  </si>
  <si>
    <t>[0.0, 0.0, -0.0] [0.0, 0.0, -0.0] [0.0, 0.0, -0.0]</t>
  </si>
  <si>
    <t>[1.0, 0.084, -0.258] [0.51, -0.0, -0.153] [0.296, 0.036, -0.074]</t>
  </si>
  <si>
    <t>[0.121, 0.026, 0.026] [0.396, 0.119, 0.0] [1.0, -0.145, 0.048]</t>
  </si>
  <si>
    <t>[0.0, -0.0, -0.0] [0.0, -0.0, -0.0] [0.0, -0.0, 0.0]</t>
  </si>
  <si>
    <t>[1.0, -0.295, 0.013] [0.638, 0.191, -0.001] [0.636, 0.18, 0.027]</t>
  </si>
  <si>
    <t>[0.0, 0.0, -0.0] [0.0, -0.0, -0.0] [0.0, -0.0, -0.0]</t>
  </si>
  <si>
    <t>[1.0, -0.056, 0.208] [0.433, -0.091, -0.092] [1.0, -0.067, 0.272]</t>
  </si>
  <si>
    <t>[0.0, -0.0, 0.0] [0.0, -0.0, -0.0] [0.0, -0.0, 0.0] [0.0, -0.0, -0.0]</t>
  </si>
  <si>
    <t>[0.0, 0.0, 0.0] [0.0, -0.0, 0.0] [0.0, 0.0, -0.0] [0.0, 0.0, 0.0]</t>
  </si>
  <si>
    <t>[0.0, 0.0, 0.0] [0.0, -0.0, -0.0] [0.0, 0.0, -0.0] [0.0, -0.0, -0.0]</t>
  </si>
  <si>
    <t>[0.0, -0.0, 0.0] [0.0, -0.0, -0.0] [0.0, 0.0, -0.0] [0.0, 0.0, 0.0]</t>
  </si>
  <si>
    <t>[0.0, 0.0, 0.0] [0.0, 0.0, -0.0] [0.0, -0.0, -0.0] [0.0, -0.0, 0.0]</t>
  </si>
  <si>
    <t>[0.396, -0.084, 0.084] [0.025, -0.005, -0.005] [1.0, 0.232, 0.163] [1.0, 0.155, 0.015]</t>
  </si>
  <si>
    <t>[0.372, -0.106, 0.013] [1.0, 0.267, -0.079] [1.0, -0.285, -0.037] [1.0, 0.141, -0.242]</t>
  </si>
  <si>
    <t>[0.0, 0.0, 0.0] [0.0, 0.0, -0.0] [0.0, 0.0, -0.0] [0.0, 0.0, -0.0]</t>
  </si>
  <si>
    <t>[1.0, 0.045, 0.24] [0.854, 0.0, -0.256] [0.0, -0.0, -0.0] [0.509, 0.108, 0.108]</t>
  </si>
  <si>
    <t>[1.0, 0.252, 0.116] [0.841, 0.057, -0.199] [0.0, 0.0, -0.0] [0.535, 0.161,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</si>
  <si>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</si>
  <si>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</si>
  <si>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</si>
  <si>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</si>
  <si>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</si>
  <si>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</si>
  <si>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</si>
  <si>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</si>
  <si>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</si>
  <si>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</si>
  <si>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</si>
  <si>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[1.0, 0.05, 0.108] [0.877, 0.0, -0.263] [0.336, -0.079, -0.053] [1.0, 0.212, 0.212]</t>
  </si>
  <si>
    <t>[1.0, 0.274, 0.062] [0.867, 0.182, -0.185] [1.0, -0.29, -0.024] [1.0, 0.221, 0.19]</t>
  </si>
  <si>
    <t>[0.0, -0.0, 0.0] [0.0, -0.0, -0.0] [0.0, 0.0, 0.0] [0.0, -0.0, 0.0]</t>
  </si>
  <si>
    <t>[0.0, 0.0, 0.0] [0.0, 0.0, 0.0] [0.0, -0.0, 0.0] [0.0, -0.0, -0.0]</t>
  </si>
  <si>
    <t>[0.0, 0.0, 0.0] [0.0, 0.0, -0.0] [0.0, -0.0, -0.0] [0.0, 0.0, 0.0]</t>
  </si>
  <si>
    <t>[0.0, 0.0, 0.0] [0.0, -0.0, -0.0] [0.0, 0.0, -0.0] [0.0, 0.0, 0.0]</t>
  </si>
  <si>
    <t>[0.0, 0.0, 0.0] [0.0, -0.0, -0.0] [-0.0, 0.0, 0.0] [0.0, -0.0, 0.0]</t>
  </si>
  <si>
    <t>[0.0, 0.0, 0.0] [0.0, 0.0, -0.0] [0.0, -0.0, 0.0] [0.0, -0.0, -0.0]</t>
  </si>
  <si>
    <t>[1.0, 0.244, 0.135] [0.0, 0.0, 0.0] [0.416, -0.124, -0.002] [0.767, -0.122, -0.179]</t>
  </si>
  <si>
    <t>[0.0, 0.0, 0.0] [0.0, 0.0, 0.0] [0.0, 0.0, 0.0] [0.0, 0.0, 0.0]</t>
  </si>
  <si>
    <t>[1.0, -0.234, 0.139] [0.593, 0.134, -0.107] [0.0, 0.0, 0.0] [0.306, 0.0, -0.092]</t>
  </si>
  <si>
    <t>[1.0, -0.058, 0.151] [0.607, 0.137, -0.11] [0.0, 0.0, 0.0] [0.295, 0.0, -0.089]</t>
  </si>
  <si>
    <t>[1.0, -0.145, 0.145] [0.601, 0.135, -0.108] [0.0, 0.0, 0.0] [0.3, -0.0, -0.09]</t>
  </si>
  <si>
    <t>[1.0, 0.0, 0.3] [0.448, -0.113, -0.051] [0.257, -0.054, -0.054] [0.154, 0.046, 0.001]</t>
  </si>
  <si>
    <t>[1.0, 0.0, 0.3] [0.516, 0.109, -0.109] [0.091, 0.0, -0.027] [0.237, -0.068, 0.007]</t>
  </si>
  <si>
    <t>[1.0, 0.0, 0.3] [0.221, -0.018, 0.0] [0.581, 0.0, 0.0] [0.06, 0.0, 0.017]</t>
  </si>
  <si>
    <t>[1.0, -0.223, 0.186] [0.378, -0.092, -0.051] [0.176, -0.053, 0.0] [0.105, -0.0, -0.032]</t>
  </si>
  <si>
    <t>[1.0, 0.212, 0.212] [0.47, 0.103, -0.091] [0.036, 0.011, 0.0] [0.135, -0.029, -0.029]</t>
  </si>
  <si>
    <t>[1.0, -0.081, 0.194] [0.313, 0.067, -0.064] [0.0, -0.0, 0.0] [0.0, 0.0, -0.0]</t>
  </si>
  <si>
    <t>[1.0, -0.249, 0.123] [0.696, 0.121, -0.121] [0.0, 0.0, 0.0] [0.407, -0.0, -0.122]</t>
  </si>
  <si>
    <t>[1.0, -0.051, 0.136] [0.706, 0.16, -0.125] [0.0, 0.0, 0.0] [0.394, 0.0, -0.118]</t>
  </si>
  <si>
    <t>[1.0, -0.166, 0.128] [0.699, 0.159, -0.123] [0.0, -0.0, 0.0] [0.403, 0.0, -0.121]</t>
  </si>
  <si>
    <t>[1.0, 0.0, 0.3] [0.164, 0.0, 0.049] [1.0, -0.214, 0.013] [0.099, 0.0, -0.01]</t>
  </si>
  <si>
    <t>[1.0, 0.0, 0.3] [0.124, 0.0, 0.027] [1.0, 0.138, 0.079] [0.128, -0.038, -0.0]</t>
  </si>
  <si>
    <t>[1.0, 0.0, 0.3] [0.142, -0.019, 0.035] [1.0, 0.0, 0.055] [0.114, 0.0, -0.003]</t>
  </si>
  <si>
    <t>[1.0, -0.223, 0.186] [0.553, -0.154, -0.028] [0.642, -0.193, -0.0] [0.384, 0.0, -0.115]</t>
  </si>
  <si>
    <t>[1.0, 0.212, 0.212] [0.849, 0.192, -0.152] [0.156, 0.047, 0.0] [0.579, -0.123, -0.123]</t>
  </si>
  <si>
    <t>[0.0, 0.0, 0.0] [0.662, -0.14, -0.14] [1.0, -0.094, 0.213] [1.0, -0.223, -0.186]</t>
  </si>
  <si>
    <t>[1.0, -0.245, 0.132] [0.637, 0.133, -0.113] [0.0, 0.0, 0.0] [0.35, 0.0, -0.105]</t>
  </si>
  <si>
    <t>[1.0, -0.055, 0.145] [0.65, 0.147, -0.117] [0.0, 0.0, 0.0] [0.337, -0.0, -0.101]</t>
  </si>
  <si>
    <t>[1.0, -0.154, 0.138] [0.642, 0.145, -0.115] [0.0, 0.0, 0.0] [0.344, 0.0, -0.103]</t>
  </si>
  <si>
    <t>[1.0, 0.0, 0.3] [0.619, -0.131, -0.131] [0.119, 0.0, -0.009] [0.296, 0.087, -0.005]</t>
  </si>
  <si>
    <t>[1.0, 0.0, 0.3] [0.277, 0.0, 0.0] [0.628, 0.137, 0.0] [0.155, -0.044, -0.007]</t>
  </si>
  <si>
    <t>[1.0, 0.0, 0.3] [0.257, 0.0, 0.0] [0.677, -0.018, 0.007] [0.125, 0.0, 0.0]</t>
  </si>
  <si>
    <t>[1.0, -0.223, 0.186] [0.446, -0.116, -0.042] [0.357, -0.107, -0.0] [0.214, 0.0, -0.064]</t>
  </si>
  <si>
    <t>[1.0, 0.212, 0.212] [0.616, 0.137, -0.115] [0.082, 0.025, -0.0] [0.306, -0.065, -0.065]</t>
  </si>
  <si>
    <t>[1.0, -0.084, 0.194] [0.65, 0.071, -0.165] [0.0, 0.0, 0.0] [0.337, -0.0, -0.101]</t>
  </si>
  <si>
    <t>[1.0, -0.193, 0.188] [0.679, 0.18, 0.058] [0.0, 0.0, 0.0] [0.397, 0.0, 0.119]</t>
  </si>
  <si>
    <t>[1.0, 0.209, 0.211] [0.0, 0.0, -0.0] [0.0, -0.0, 0.0] [1.0, 0.215, -0.205]</t>
  </si>
  <si>
    <t>[1.0, -0.223, 0.186] [1.0, 0.206, -0.205] [0.0, 0.0, 0.0] [-0.0, -0.0, -0.0]</t>
  </si>
  <si>
    <t>[1.0, 0.017, -0.293] [0.0, 0.0, -0.0] [1.0, 0.017, -0.293] [0.0, 0.0, 0.0]</t>
  </si>
  <si>
    <t>[1.0, -0.001, 0.3] [0.695, -0.015, -0.071] [0.0, 0.0, 0.0] [0.331, -0.0, -0.099]</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</si>
  <si>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</si>
  <si>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</si>
  <si>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</si>
  <si>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</si>
  <si>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</si>
  <si>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</si>
  <si>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</si>
  <si>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</si>
  <si>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</si>
  <si>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</si>
  <si>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</si>
  <si>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</si>
  <si>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</si>
  <si>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</si>
  <si>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</si>
  <si>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</si>
  <si>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</si>
  <si>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</si>
  <si>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</si>
  <si>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</si>
  <si>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</si>
  <si>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</si>
  <si>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</si>
  <si>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</si>
  <si>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</si>
  <si>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</si>
  <si>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</si>
  <si>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[1.0, -0.22, -0.192] [0.0, -0.0, 0.0] [0.0, 0.0, 0.0] [1.0, -0.22, -0.192]</t>
  </si>
  <si>
    <t>[0.0, -0.0, 0.0] [0.0, 0.0, 0.0] [0.0, -0.0, -0.0] [0.0, -0.0, 0.0]</t>
  </si>
  <si>
    <t>[0.0,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</si>
  <si>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</si>
  <si>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</si>
  <si>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</si>
  <si>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</si>
  <si>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</si>
  <si>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</si>
  <si>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</si>
  <si>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</si>
  <si>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[0.5, -0.126, 0.059] [0.0, 0.0, 0.0] [1.0, -0.119, 0.251] [1.0, -0.231, -0.167]</t>
  </si>
  <si>
    <t>[0.0, 0.0, 0.0] [0.0, -0.0, 0.0] [0.0, -0.0, -0.0] [0.0, -0.0, 0.0]</t>
  </si>
  <si>
    <t>[0.0, -0.0, -0.0] [0.0, 0.0, 0.0] [0.0, -0.0, -0.0] [0.0, -0.0, -0.0]</t>
  </si>
  <si>
    <t>[0.0, -0.0, 0.0] [0.0, 0.0, 0.0] [0.0, -0.0, 0.0] [-0.0, -0.0, 0.0]</t>
  </si>
  <si>
    <t>[0.0, -0.0, 0.0] [0.0, 0.0, -0.0] [0.0, 0.0, -0.0] [-0.0, -0.0, 0.0]</t>
  </si>
  <si>
    <t>[0.0, -0.0, -0.0] [0.0, 0.0, 0.0] [0.0, 0.0, -0.0] [0.0, -0.0, 0.0]</t>
  </si>
  <si>
    <t>[1.0, 0.102, 0.088] [0.74, -0.0, -0.222] [0.0, 0.0, -0.0] [0.575, 0.155, -0.041]</t>
  </si>
  <si>
    <t>[1.0, 0.006, 0.25] [0.538, -0.0, -0.162] [0.0, -0.0, 0.0] [0.654, 0.065, -0.169]</t>
  </si>
  <si>
    <t>[1.0, 0.079, 0.167] [0.675, -0.0, -0.202] [0.0, 0.0, 0.0] [0.595, 0.136, -0.102]</t>
  </si>
  <si>
    <t>[1.0, -0.184, 0.085] [0.616, 0.159, 0.061] [0.0, -0.0, 0.0] [0.743, 0.0, 0.223]</t>
  </si>
  <si>
    <t>[1.0, -0.093, 0.235] [0.679, 0.062, 0.178] [0.0, 0.0, 0.0] [0.54, 0.0, 0.162]</t>
  </si>
  <si>
    <t>[1.0, -0.166, 0.159] [0.629, 0.14, 0.118] [0.0, -0.0, 0.0] [0.681, 0.0, 0.204]</t>
  </si>
  <si>
    <t>[1.0, -0.058, 0.12] [0.529, 0.021, -0.15] [0.0, 0.0, 0.0] [0.542, 0.0, 0.163]</t>
  </si>
  <si>
    <t>[1.0, 0.0, 0.3] [0.291, -0.0, 0.087] [0.386, 0.0, 0.116] [0.287, 0.056, -0.039]</t>
  </si>
  <si>
    <t>[1.0, -0.054, 0.278] [0.098, 0.002, -0.029] [0.422, 0.0, 0.127] [0.238, 0.0, 0.071]</t>
  </si>
  <si>
    <t>[1.0, 0.006, -0.28] [0.754, -0.037, -0.211] [0.0, 0.0, 0.0] [1.0, 0.031, -0.287]</t>
  </si>
  <si>
    <t>[1.0, -0.148, -0.015] [0.397, 0.079, -0.086] [0.254, 0.0, -0.076] [1.0, -0.0, -0.3]</t>
  </si>
  <si>
    <t>[1.0, -0.091, -0.128] [0.515, 0.024, -0.145] [0.162, 0.0, -0.049] [1.0, 0.0, -0.3]</t>
  </si>
  <si>
    <t>[1.0, -0.072, -0.254] [1.0, 0.037, 0.285] [0.05, -0.011, -0.011] [0.715, -0.0, 0.215]</t>
  </si>
  <si>
    <t>[1.0, 0.074, -0.015] [1.0, 0.0, 0.3] [0.195, -0.0, -0.058] [0.489, 0.119, 0.068]</t>
  </si>
  <si>
    <t>[1.0, 0.025, -0.122] [1.0, -0.0, 0.3] [0.154, 0.0, -0.046] [0.546, 0.061, 0.139]</t>
  </si>
  <si>
    <t>[1.0, -0.0, -0.3] [0.403, 0.0, -0.121] [0.738, -0.0, -0.221] [0.515, 0.074, 0.065]</t>
  </si>
  <si>
    <t>[1.0, -0.028, -0.086] [0.985, -0.0, 0.295] [0.0, -0.0, -0.0] [0.932, 0.024, -0.27]</t>
  </si>
  <si>
    <t>[1.0, 0.0, -0.3] [0.373, 0.051, -0.005] [1.0, 0.0, -0.3] [0.574, 0.141, -0.074]</t>
  </si>
  <si>
    <t>[1.0, 0.102, -0.053] [0.804, -0.0, -0.241] [0.0, 0.0, -0.0] [0.728, 0.16, -0.14]</t>
  </si>
  <si>
    <t>[1.0, -0.122, 0.128] [0.48, 0.062, -0.118] [0.0, 0.0, 0.0] [0.971, 0.0, -0.291]</t>
  </si>
  <si>
    <t>[1.0, -0.002, 0.037] [0.621, -0.0, -0.186] [0.0, 0.0, -0.0] [0.818, 0.058, -0.222]</t>
  </si>
  <si>
    <t>[1.0, -0.183, -0.047] [0.758, 0.163, 0.157] [0.0, -0.0, 0.0] [0.803, 0.0, 0.241]</t>
  </si>
  <si>
    <t>[1.0, 0.028, 0.119] [0.96, 0.0, 0.288] [0.0, -0.0, 0.0] [0.482, 0.061, 0.119]</t>
  </si>
  <si>
    <t>[1.0, -0.081, 0.037] [0.832, 0.054, 0.227] [0.0, -0.0, -0.0] [0.614, -0.0, 0.184]</t>
  </si>
  <si>
    <t>[1.0, -0.059, -0.263] [0.704, 0.028, -0.2] [0.0, -0.0, 0.0] [0.721, 0.0, 0.216]</t>
  </si>
  <si>
    <t>[1.0, -0.035, 0.283] [0.719, 0.0, 0.216] [0.0, 0.0, -0.0] [0.68, 0.017, -0.197]</t>
  </si>
  <si>
    <t>[1.0, -0.008, 0.037] [0.756, -0.0, 0.227] [0.0, -0.0, -0.0] [0.66, 0.026, 0.187]</t>
  </si>
  <si>
    <t>[1.0, -0.088, 0.037] [0.672, 0.036, -0.186] [0.0, -0.0, -0.0] [0.751, 0.0, -0.225]</t>
  </si>
  <si>
    <t>[1.0, 0.0, 0.3] [0.131, -0.0, 0.039] [0.797, 0.001, 0.239] [0.256, 0.058, 0.045]</t>
  </si>
  <si>
    <t>[1.0, -0.059, -0.276] [0.062, 0.0, 0.019] [0.745, 0.0, -0.224] [0.327, 0.024, -0.088]</t>
  </si>
  <si>
    <t>[1.0, 0.285, 0.037] [0.732, 0.207, 0.029] [0.0, -0.0, 0.0] [0.65, -0.187, -0.019]</t>
  </si>
  <si>
    <t>[1.0, -0.285, 0.037] [0.743, -0.211, 0.03] [0.0, 0.0, -0.0] [0.65, 0.194, -0.001]</t>
  </si>
  <si>
    <t>[1.0, -0.208, -0.214] [0.233, 0.0, -0.07] [0.242, -0.051, 0.051] [0.148, 0.037, 0.017]</t>
  </si>
  <si>
    <t>[1.0, 0.159, -0.09] [0.186, 0.0, 0.056] [0.457, 0.097, 0.097] [0.075, 0.023, 0.0]</t>
  </si>
  <si>
    <t>[1.0, -0.062, -0.199] [0.0, -0.0, 0.0] [0.503, 0.075, 0.12] [0.097, 0.029, 0.0]</t>
  </si>
  <si>
    <t>[1.0, -0.249, 0.124] [0.432, 0.109, 0.029] [0.0, -0.0, -0.0] [0.293, -0.088, 0.0]</t>
  </si>
  <si>
    <t>[1.0, 0.161, 0.179] [0.574, 0.042, 0.155] [0.0, -0.0, -0.0] [0.184, -0.055, 0.0]</t>
  </si>
  <si>
    <t>[1.0, -0.05, 0.157] [0.476, 0.065, 0.116] [0.0, -0.0, -0.0] [0.248, -0.074, -0.0]</t>
  </si>
  <si>
    <t>[1.0, -0.287, -0.032] [0.35, 0.072, -0.075] [0.0, -0.0, -0.0] [0.194, -0.028, 0.047]</t>
  </si>
  <si>
    <t>[1.0, 0.27, 0.071] [0.293, 0.0, 0.088] [0.284, 0.085, -0.0] [0.02, 0.001, -0.005]</t>
  </si>
  <si>
    <t>[1.0, -0.014, 0.012] [0.177, 0.008, 0.05] [0.0, -0.0, -0.0] [0.043, -0.013, -0.0]</t>
  </si>
  <si>
    <t>[1.0, -0.074, -0.269] [1.0, 0.089, -0.263] [0.326, -0.069, 0.069] [0.308, 0.078, 0.036]</t>
  </si>
  <si>
    <t>[1.0, 0.212, -0.212] [0.313, -0.066, 0.066] [0.874, 0.208, 0.131] [0.362, 0.076, -0.077]</t>
  </si>
  <si>
    <t>[1.0, -0.0, -0.3] [1.0, -0.244, 0.134] [0.018, -0.004, -0.004] [0.629, 0.143, 0.109]</t>
  </si>
  <si>
    <t>[1.0, -0.151, 0.237] [0.92, 0.223, -0.129] [0.223, -0.0, -0.067] [0.341, -0.102, -0.0]</t>
  </si>
  <si>
    <t>[1.0, 0.103, 0.257] [0.193, 0.0, 0.058] [1.0, 0.22, -0.193] [0.225, -0.039, -0.051]</t>
  </si>
  <si>
    <t>[1.0, 0.0, 0.3] [0.359, -0.011, 0.063] [1.0, -0.018, -0.293] [0.165, -0.05, -0.0]</t>
  </si>
  <si>
    <t>[1.0, -0.297, -0.006] [1.0, 0.212, -0.212] [0.706, -0.208, -0.009] [0.313, -0.052, 0.072]</t>
  </si>
  <si>
    <t>[1.0, 0.266, 0.082] [0.362, -0.013, 0.103] [1.0, 0.3, -0.0] [0.418, 0.003, -0.124]</t>
  </si>
  <si>
    <t>[0.206, -0.044, 0.044] [1.0, -0.212, 0.212] [1.0, 0.045, -0.189] [0.76, 0.05, 0.207]</t>
  </si>
  <si>
    <t>[1.0, -0.155, -0.236] [0.731, 0.014, -0.213] [0.0, -0.0, 0.0] [0.297, 0.081, 0.019]</t>
  </si>
  <si>
    <t>[1.0, 0.22, -0.133] [0.205, -0.0, 0.061] [0.673, 0.143, 0.143] [0.114, 0.034, 0.0]</t>
  </si>
  <si>
    <t>[1.0, -0.003, -0.299] [0.123, 0.003, 0.036] [0.726, 0.0, 0.218] [0.144, 0.043, 0.0]</t>
  </si>
  <si>
    <t>[1.0, -0.228, 0.174] [0.676, 0.17, -0.023] [0.0, -0.0, -0.0] [0.349, -0.105, -0.0]</t>
  </si>
  <si>
    <t>[1.0, 0.179, 0.226] [0.446, 0.025, 0.123] [0.385, 0.082, -0.082] [0.162, -0.049, 0.0]</t>
  </si>
  <si>
    <t>[1.0, -0.069, 0.236] [0.639, 0.096, 0.152] [0.0, -0.0, -0.0] [0.36, -0.108, -0.0]</t>
  </si>
  <si>
    <t>[1.0, -0.292, -0.02] [0.727, 0.133, -0.163] [0.0, -0.0, -0.0] [0.3, -0.03, 0.078]</t>
  </si>
  <si>
    <t>[1.0, 0.269, 0.074] [0.276, 0.0, 0.083] [0.585, 0.175, -0.0] [0.136, 0.002, -0.04]</t>
  </si>
  <si>
    <t>[1.0, -0.025, 0.027] [0.637, 0.101, 0.149] [0.0, 0.0, 0.0] [0.356, 0.107, -0.0]</t>
  </si>
  <si>
    <t>[1.0, -0.109, 0.012] [0.567, -0.136, 0.083] [0.0, -0.0, -0.0] [0.424, -0.127, 0.0]</t>
  </si>
  <si>
    <t>[1.0, 0.181, 0.054] [0.124, 0.037, 0.0] [0.0, -0.0, -0.0] [0.856, -0.02, 0.248]</t>
  </si>
  <si>
    <t>[1.0, -0.123, 0.019] [0.956, -0.089, 0.25] [0.0, 0.0, -0.0] [0.015, -0.005, -0.0]</t>
  </si>
  <si>
    <t>[1.0, 0.091, -0.18] [0.701, 0.162, 0.117] [0.0, -0.0, -0.0] [0.285, -0.085, -0.0]</t>
  </si>
  <si>
    <t>[1.0, 0.0, 0.3] [0.13, 0.026, -0.028] [0.901, -0.024, 0.198] [-0.0, 0.0, -0.0]</t>
  </si>
  <si>
    <t>[0.0, 0.0, -0.0] [0.0, 0.0, -0.0] [0.0, -0.0, -0.0]</t>
  </si>
  <si>
    <t>[0.0, 0.0, 0.0] [0.0, 0.0, 0.0] [0.0, -0.0, -0.0]</t>
  </si>
  <si>
    <t>[0.0, 0.0, 0.0] [0.0, 0.0, 0.0] [0.0, 0.0, -0.0]</t>
  </si>
  <si>
    <t>[-0.0, -0.0, -0.0] [0.0, -0.0, 0.0] [-0.0, 0.0, 0.0]</t>
  </si>
  <si>
    <t>[1.0, -0.259, -0.1] [0.359, -0.099, -0.021] [0.0, 0.0, -0.0] [0.296, -0.074, 0.036]</t>
  </si>
  <si>
    <t>[1.0, 0.138, 0.062] [0.544, 0.019, 0.156] [0.0, -0.0, -0.0] [0.226, 0.0, 0.068]</t>
  </si>
  <si>
    <t>[1.0, -0.046, -0.063] [0.377, -0.062, 0.087] [0.0, -0.0, -0.0] [0.266, 0.0, 0.08]</t>
  </si>
  <si>
    <t>[1.0, -0.191, 0.221] [0.479, 0.09, 0.013] [0.0, 0.0, 0.0] [0.329, 0.0, -0.099]</t>
  </si>
  <si>
    <t>[1.0, 0.067, 0.272] [0.486, 0.117, 0.07] [0.25, -0.053, 0.053] [0.06, -0.0, -0.018]</t>
  </si>
  <si>
    <t>[1.0, -0.077, 0.252] [0.493, 0.116, 0.077] [0.0, 0.0, 0.0] [0.281, 0.0, -0.084]</t>
  </si>
  <si>
    <t>[1.0, -0.264, 0.088] [0.379, 0.01, -0.109] [0.0, 0.0, 0.0] [0.225, -0.022, -0.059]</t>
  </si>
  <si>
    <t>[1.0, 0.222, 0.188] [0.556, 0.099, 0.126] [0.0, 0.0, -0.0] [0.099, 0.013, 0.024]</t>
  </si>
  <si>
    <t>[1.0, -0.032, 0.072] [0.156, 0.028, 0.035] [0.0, -0.0, -0.0] [0.023, -0.0, 0.007]</t>
  </si>
  <si>
    <t>[1.0, -0.256, -0.106] [1.0, -0.113, -0.18] [0.886, 0.241, -0.061] [0.0, 0.0, 0.0]</t>
  </si>
  <si>
    <t>[1.0, 0.287, 0.031] [0.994, 0.0, 0.298] [0.136, -0.029, -0.029] [0.606, 0.12, 0.132]</t>
  </si>
  <si>
    <t>[1.0, -0.097, -0.26] [1.0, -0.122, 0.25] [1.0, 0.0, -0.3] [0.474, -0.048, -0.003]</t>
  </si>
  <si>
    <t>[1.0, -0.039, 0.284] [0.861, 0.123, -0.092] [0.0, 0.0, 0.0] [0.296, 0.0, -0.089]</t>
  </si>
  <si>
    <t>[1.0, 0.0, 0.3] [0.51, 0.101, 0.017] [0.651, -0.151, 0.107] [0.0, 0.0, 0.0]</t>
  </si>
  <si>
    <t>[1.0, 0.0, 0.3] [0.655, 0.095, 0.0] [0.509, -0.012, 0.126] [0.0, 0.0, 0.0]</t>
  </si>
  <si>
    <t>[1.0, -0.132, 0.245] [1.0, 0.034, -0.283] [0.548, 0.048, 0.144] [0.0, -0.0, -0.0]</t>
  </si>
  <si>
    <t>[1.0, 0.066, 0.272] [0.505, 0.107, 0.107] [0.905, -0.257, 0.035] [0.039, 0.012, 0.0]</t>
  </si>
  <si>
    <t>[1.0, 0.0, 0.3] [0.868, 0.086, 0.028] [0.867, 0.0, 0.112] [-0.0, 0.0, -0.0]</t>
  </si>
  <si>
    <t>[1.0, -0.249, -0.124] [0.723, -0.127, -0.164] [0.0, 0.0, -0.0] [0.364, -0.087, 0.053]</t>
  </si>
  <si>
    <t>[1.0, 0.216, 0.057] [0.722, 0.014, 0.211] [0.0, 0.0, -0.0] [0.32, 0.0, 0.096]</t>
  </si>
  <si>
    <t>[1.0, -0.045, -0.174] [0.528, -0.112, 0.112] [0.245, -0.0, -0.073] [0.315, 0.0, 0.095]</t>
  </si>
  <si>
    <t>[1.0, -0.109, 0.255] [0.687, 0.108, -0.044] [0.0, 0.0, 0.0] [0.311, -0.0, -0.093]</t>
  </si>
  <si>
    <t>[1.0, 0.012, 0.295] [0.449, 0.105, 0.071] [0.498, -0.106, 0.106] [0.039, 0.012, 0.0]</t>
  </si>
  <si>
    <t>[1.0, -0.019, 0.292] [0.697, 0.136, 0.027] [0.0, 0.0, 0.0] [0.292, 0.0, -0.088]</t>
  </si>
  <si>
    <t>[1.0, -0.237, 0.152] [0.724, 0.036, -0.202] [0.0, 0.0, 0.0] [0.303, -0.026, -0.08]</t>
  </si>
  <si>
    <t>[1.0, 0.172, 0.229] [0.523, 0.11, 0.111] [0.447, -0.134, -0.0] [0.035, 0.008, 0.008]</t>
  </si>
  <si>
    <t>[1.0, 0.017, 0.2] [0.699, 0.21, 0.0] [0.0, -0.0, -0.0] [0.315, 0.0, 0.094]</t>
  </si>
  <si>
    <t>[1.0, -0.138, 0.171] [0.555, -0.019, 0.159] [0.0, 0.0, -0.0] [0.447, 0.0, -0.134]</t>
  </si>
  <si>
    <t>[1.0, 0.118, 0.219] [0.222, -0.066, -0.0] [0.0, -0.0, 0.0] [0.793, -0.121, -0.188]</t>
  </si>
  <si>
    <t>[1.0, -0.163, 0.166] [0.87, 0.154, 0.197] [0.0, -0.0, -0.0] [0.129, -0.0, 0.039]</t>
  </si>
  <si>
    <t>[1.0, 0.021, 0.031] [0.665, 0.186, 0.033] [0.0, 0.0, 0.0] [0.297, 0.0, -0.089]</t>
  </si>
  <si>
    <t>[1.0, 0.0, 0.3] [0.615, 0.019, 0.0] [0.42, 0.0, 0.0] [0.009, -0.003,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</si>
  <si>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</si>
  <si>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</si>
  <si>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</si>
  <si>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</si>
  <si>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</si>
  <si>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</si>
  <si>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</si>
  <si>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</si>
  <si>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</si>
  <si>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[0.464, 0.071, -0.098] [0.0, -0.0, -0.0] [1.0, -0.012, 0.295] [1.0, 0.192, 0.22]</t>
  </si>
  <si>
    <t>[0.963, -0.183, 0.213] [0.223, -0.047, -0.047] [1.0, -0.212, -0.212] [1.0, 0.18, 0.057]</t>
  </si>
  <si>
    <t>[0.0, 0.0, -0.0] [0.0, -0.0, -0.0] [0.0, -0.0, 0.0] [0.0, 0.0, 0.0]</t>
  </si>
  <si>
    <t>[0.0, -0.0, -0.0] [0.0, 0.0, -0.0] [0.0, -0.0, 0.0] [0.0, -0.0, 0.0]</t>
  </si>
  <si>
    <t>[0.0, -0.0, -0.0] [0.0, 0.0, -0.0] [0.0, -0.0, -0.0] [0.0, 0.0, 0.0]</t>
  </si>
  <si>
    <t>[1.0, -0.004, 0.126] [0.0, 0.0, -0.0] [0.0, -0.0, -0.0] [0.967, 0.186, 0.213]</t>
  </si>
  <si>
    <t>[1.0, -0.274, -0.062] [0.417, -0.1, 0.061] [0.002, -0.0, 0.0] [0.251, -0.075, -0.0]</t>
  </si>
  <si>
    <t>[1.0, 0.095, 0.193] [0.571, 0.135, -0.088] [0.0, -0.0, 0.0] [0.27, 0.057, 0.057]</t>
  </si>
  <si>
    <t>[1.0, -0.12, -0.093] [0.01, 0.003, -0.0] [0.374, 0.079, 0.079] [0.226, 0.048, 0.048]</t>
  </si>
  <si>
    <t>[0.0, -0.0, 0.0] [0.0, 0.0, -0.0] [0.0, -0.0, -0.0] [0.0, -0.0, -0.0]</t>
  </si>
  <si>
    <t>[0.0, -0.0, 0.0] [0.0, 0.0, -0.0] [0.0, -0.0, 0.0] [0.0, -0.0, -0.0]</t>
  </si>
  <si>
    <t>[1.0, 0.074, 0.225] [0.535, -0.0, -0.16] [0.0, -0.0, 0.0] [0.025, -0.003, 0.006]</t>
  </si>
  <si>
    <t>[1.0, -0.234, 0.16] [1.0, -0.261, -0.095] [0.847, -0.18, -0.18] [0.229, -0.03, -0.056]</t>
  </si>
  <si>
    <t>[1.0, 0.013, 0.295] [0.778, 0.192, -0.1] [0.0, 0.0, -0.0] [0.636, 0.181, 0.023]</t>
  </si>
  <si>
    <t>[0.595, -0.074, -0.148] [1.0, 0.037, 0.285] [1.0, -0.0, -0.3] [1.0, 0.097, 0.244]</t>
  </si>
  <si>
    <t>[0.0, -0.0, 0.0] [0.0, -0.0, -0.0] [0.0, 0.0, -0.0] [0.0, 0.0, -0.0]</t>
  </si>
  <si>
    <t>[0.0, -0.0, 0.0] [0.0, 0.0, -0.0] [0.0, 0.0, -0.0] [0.0, 0.0, -0.0]</t>
  </si>
  <si>
    <t>[1.0, -0.283, -0.041] [0.897, -0.267, -0.006] [0.0, -0.0, -0.0] [0.328, -0.096, -0.005]</t>
  </si>
  <si>
    <t>[1.0, 0.147, 0.222] [0.722, 0.176, -0.098] [0.0, 0.0, -0.0] [0.371, 0.079, 0.079]</t>
  </si>
  <si>
    <t>[1.0, -0.038, -0.284] [0.177, 0.038, -0.038] [0.871, 0.049, 0.241] [0.334, -0.0, 0.1]</t>
  </si>
  <si>
    <t>[0.0, -0.0, 0.0] [0.0, 0.0, -0.0] [-0.0, -0.0, 0.0] [0.0, -0.0, -0.0]</t>
  </si>
  <si>
    <t>[0.0, 0.0, 0.0] [0.0, 0.0, -0.0] [-0.0, 0.0, -0.0] [0.0, 0.0, -0.0]</t>
  </si>
  <si>
    <t>[0.0, 0.0, 0.0] [0.0, -0.0, 0.0] [0.0, -0.0, -0.0]</t>
  </si>
  <si>
    <t>[1.0, 0.3, -0.0] [0.908, -0.194, -0.153] [0.948, -0.259, 0.062]</t>
  </si>
  <si>
    <t>[0.0, -0.0, -0.0] [0.0, -0.0, 0.0] [0.0, 0.0, 0.0]</t>
  </si>
  <si>
    <t>[-0.0, -0.0, -0.0] [-0.0, 0.0, 0.0] [-0.0, 0.0, -0.0]</t>
  </si>
  <si>
    <t>[-0.0, -0.0, -0.0] [-0.0, 0.0, 0.0] [-0.0, 0.0, 0.0]</t>
  </si>
  <si>
    <t>[-0.0, 0.0, -0.0] [-0.0, 0.0, 0.0] [-0.0, 0.0, -0.0]</t>
  </si>
  <si>
    <t>[0.0, 0.0, 0.0] [0.0, -0.0, -0.0] [0.0, -0.0, -0.0]</t>
  </si>
  <si>
    <t>[1.0, -0.214, -0.207] [1.0, 0.031, -0.287] [0.846, 0.179, 0.179] [0.466, -0.041, -0.123]</t>
  </si>
  <si>
    <t>[1.0, 0.205, -0.215] [1.0, 0.14, 0.242] [0.607, 0.106, -0.138] [0.702, -0.21, -0.0]</t>
  </si>
  <si>
    <t>[1.0, 0.019, -0.292] [1.0, 0.086, -0.044] [0.656, 0.197, 0.0] [0.532, -0.113, -0.113]</t>
  </si>
  <si>
    <t>[1.0, -0.018, 0.293] [1.0, -0.07, -0.271] [0.871, -0.207, 0.13] [0.563, 0.169, 0.0]</t>
  </si>
  <si>
    <t>[1.0, 0.225, 0.182] [1.0, -0.11, 0.254] [0.671, -0.142, -0.142] [0.751, 0.143, 0.166]</t>
  </si>
  <si>
    <t>[1.0, 0.0, 0.3] [1.0, -0.088, 0.173] [0.67, -0.201, -0.0] [0.666, 0.18, 0.048]</t>
  </si>
  <si>
    <t>[1.0, -0.259, 0.1] [1.0, -0.022, -0.291] [0.809, -0.034, 0.228] [0.314, 0.067, -0.067]</t>
  </si>
  <si>
    <t>[1.0, 0.289, -0.027] [1.0, 0.0, 0.3] [0.536, -0.019, -0.153] [0.606, -0.051, 0.161]</t>
  </si>
  <si>
    <t>[1.0, 0.289, -0.027] [1.0, 0.021, -0.226] [0.309, -0.049, 0.073] [0.0, -0.0, 0.0]</t>
  </si>
  <si>
    <t>[0.47, -0.1, -0.1] [0.846, 0.153, -0.19] [1.0, 0.057, 0.276] [1.0, -0.114, -0.253]</t>
  </si>
  <si>
    <t>[0.682, 0.078, -0.172] [0.632, 0.134, 0.134] [1.0, 0.107, -0.256] [1.0, -0.263, 0.089]</t>
  </si>
  <si>
    <t>[0.612, -0.126, -0.131] [0.61, 0.183, 0.0] [1.0, 0.098, 0.037] [1.0, -0.3, -0.0]</t>
  </si>
  <si>
    <t>[0.546, 0.0, 0.164] [0.872, -0.193, -0.166] [1.0, -0.083, 0.266] [1.0, 0.283, 0.042]</t>
  </si>
  <si>
    <t>[0.722, 0.153, 0.153] [0.691, -0.156, 0.123] [1.0, -0.092, -0.262] [1.0, 0.147, 0.239]</t>
  </si>
  <si>
    <t>[0.678, 0.0, 0.203] [0.666, -0.198, -0.005] [1.0, -0.097, -0.032] [1.0, 0.212, 0.212]</t>
  </si>
  <si>
    <t>[0.295, -0.079, 0.023] [0.824, -0.055, -0.224] [1.0, 0.0, 0.3] [1.0, 0.19, -0.221]</t>
  </si>
  <si>
    <t>[0.587, 0.176, 0.0] [0.55, -0.01, 0.161] [1.0, -0.007, -0.297] [1.0, -0.106, 0.256]</t>
  </si>
  <si>
    <t>[0.0, -0.0, -0.0] [0.307, -0.046, -0.073] [1.0, 0.024, 0.213] [1.0, -0.097, 0.26]</t>
  </si>
  <si>
    <t>[1.0, -0.225, -0.18] [1.0, 0.128, -0.247] [1.0, 0.148, 0.239] [1.0, -0.091, -0.262]</t>
  </si>
  <si>
    <t>[0.957, 0.198, -0.205] [1.0, 0.202, 0.216] [0.977, 0.091, -0.255] [1.0, -0.3, -0.0]</t>
  </si>
  <si>
    <t>[1.0, 0.0, -0.3] [0.956, 0.194, -0.08] [1.0, 0.19, -0.115] [1.0, -0.212, -0.212]</t>
  </si>
  <si>
    <t>[0.962, -0.006, 0.286] [1.0, -0.162, -0.233] [0.976, -0.179, 0.219] [1.0, 0.3, 0.0]</t>
  </si>
  <si>
    <t>[0.979, 0.208, 0.208] [1.0, -0.15, 0.238] [0.985, -0.146, -0.235] [1.0, 0.165, 0.232]</t>
  </si>
  <si>
    <t>[1.0, 0.0, 0.3] [1.0, -0.178, 0.13] [0.956, -0.174, 0.066] [1.0, 0.212, 0.212]</t>
  </si>
  <si>
    <t>[0.982, -0.263, 0.077] [1.0, -0.067, -0.272] [0.98, 0.0, 0.294] [1.0, 0.212, -0.212]</t>
  </si>
  <si>
    <t>[0.997, 0.285, -0.034] [1.0, -0.024, 0.29] [1.0, -0.0, -0.3] [1.0, -0.081, 0.267]</t>
  </si>
  <si>
    <t>[1.0, 0.0, 0.3] [1.0, 0.218, 0.13] [0.953, 0.222, 0.065] [1.0, 0.212, 0.212]</t>
  </si>
  <si>
    <t>[0.996, -0.04, -0.228] [1.0, -0.3, -0.0] [1.0, -0.3, -0.0] [1.0, -0.206, -0.105]</t>
  </si>
  <si>
    <t>[1.0, 0.284, -0.04] [0.056, 0.012, 0.012] [1.0, -0.027, 0.275] [0.058, 0.012, 0.012]</t>
  </si>
  <si>
    <t>[0.049, -0.0, 0.015] [1.0, -0.033, -0.255] [0.045, 0.009, -0.009] [1.0, -0.108, 0.255]</t>
  </si>
  <si>
    <t>[1.0, 0.073, -0.212] [1.0, 0.257, -0.104] [1.0, -0.3, -0.0] [0.993, 0.23, 0.164]</t>
  </si>
  <si>
    <t>[1.0, 0.091, 0.262] [0.995, -0.299, -0.0] [1.0, 0.256, 0.106] [1.0, -0.224, 0.022]</t>
  </si>
  <si>
    <t>[0.0, -0.0, 0.0] [0.0, 0.0, -0.0] [0.0, -0.0, 0.0] [0.0, 0.0, 0.0]</t>
  </si>
  <si>
    <t>[0.0, 0.0, 0.0] [0.0, 0.0, -0.0] [0.0, -0.0, 0.0] [0.0, 0.0, 0.0]</t>
  </si>
  <si>
    <t>[0.64, -0.183, -0.022] [0.336, -0.101, -0.0] [1.0, -0.189, -0.222] [1.0, -0.242, -0.14]</t>
  </si>
  <si>
    <t>[0.0, 0.0, -0.0] [0.0, 0.0, -0.0] [0.0, -0.0, 0.0] [0.0, 0.0, 0.0]</t>
  </si>
  <si>
    <t>[1.0, -0.031, -0.287] [0.392, -0.083, -0.083] [1.0, -0.29, -0.025] [1.0, 0.236, -0.155]</t>
  </si>
  <si>
    <t>[0.0, 0.0, -0.0] [0.0, -0.0, -0.0] [0.0, -0.0, -0.0] [0.0, 0.0, -0.0]</t>
  </si>
  <si>
    <t>[0.0, 0.0, -0.0] [0.0, 0.0, -0.0] [0.0, -0.0, 0.0] [0.0, -0.0, -0.0]</t>
  </si>
  <si>
    <t>[0.0, 0.0, 0.0] [0.0, -0.0, -0.0] [0.0, -0.0, 0.0] [0.0, -0.0, -0.0]</t>
  </si>
  <si>
    <t>[0.0, -0.0, -0.0] [0.0, 0.0, -0.0] [0.0, 0.0, -0.0] [0.0, -0.0, 0.0]</t>
  </si>
  <si>
    <t>[1.0, -0.212, 0.212] [0.197, 0.059, -0.0] [0.444, 0.094, 0.094] [0.76, 0.033, 0.174]</t>
  </si>
  <si>
    <t>[0.0, 0.0, 0.0] [0.0, 0.0, 0.0] [0.0, -0.0, 0.0] [0.0, 0.0, 0.0]</t>
  </si>
  <si>
    <t>[0.0, -0.0, -0.0] [0.0, 0.0, -0.0] [0.0, -0.0, 0.0] [0.0, 0.0, 0.0]</t>
  </si>
  <si>
    <t>[0.0, 0.0, 0.0] [0.0, 0.0, -0.0] [0.0, -0.0, 0.0] [0.0, 0.0, -0.0]</t>
  </si>
  <si>
    <t>[0.99, 0.02, 0.289] [0.0, -0.0, 0.0] [1.0, 0.135, -0.215] [0.0, 0.0, 0.0]</t>
  </si>
  <si>
    <t>[1.0, -0.269, 0.075] [1.0, 0.212, -0.212] [0.286, 0.061, 0.061] [0.801, 0.028, 0.126]</t>
  </si>
  <si>
    <t>[0.0, 0.0, -0.0] [0.0, 0.0, 0.0] [0.0, -0.0, 0.0] [0.0, -0.0, 0.0]</t>
  </si>
  <si>
    <t>[0.0, -0.0, -0.0] [0.0, 0.0, -0.0] [0.0, -0.0, 0.0] [0.0, 0.0, -0.0]</t>
  </si>
  <si>
    <t>[1.0, 0.034, -0.058] [0.655, -0.197, 0.0] [0.0, -0.0, 0.0] [0.584, 0.015, 0.169]</t>
  </si>
  <si>
    <t>[1.0, 0.204, 0.024] [0.461, -0.138, 0.0] [0.0, -0.0, 0.0] [0.655, 0.15, 0.112]</t>
  </si>
  <si>
    <t>[1.0, 0.108, -0.03] [0.581, -0.174, 0.0] [0.0, -0.0, 0.0] [0.607, 0.073, 0.152]</t>
  </si>
  <si>
    <t>[1.0, 0.023, 0.245] [0.493, 0.03, -0.135] [0.0, 0.0, 0.0] [0.733, -0.22, -0.0]</t>
  </si>
  <si>
    <t>[1.0, 0.21, 0.139] [0.6, 0.165, -0.036] [0.0, -0.0, -0.0] [0.488, -0.146, -0.0]</t>
  </si>
  <si>
    <t>[1.0, 0.11, 0.225] [0.518, 0.095, -0.116] [0.0, -0.0, -0.0] [0.656, -0.197, -0.0]</t>
  </si>
  <si>
    <t>[1.0, 0.043, 0.068] [0.484, -0.145, -0.0] [0.0, -0.0, 0.0] [0.521, -0.146, 0.024]</t>
  </si>
  <si>
    <t>[1.0, 0.3, -0.0] [0.305, 0.065, 0.065] [0.275, -0.078, 0.012] [0.231, 0.04, 0.053]</t>
  </si>
  <si>
    <t>[1.0, 0.235, 0.074] [0.38, -0.114, 0.0] [0.0, 0.0, 0.0] [0.408, -0.115, 0.019]</t>
  </si>
  <si>
    <t>[1.0, -0.298, -0.004] [0.621, -0.186, -0.0] [0.167, -0.047, 0.007] [1.0, 0.229, 0.172]</t>
  </si>
  <si>
    <t>[1.0, -0.031, 0.169] [0.256, -0.077, 0.0] [0.273, 0.065, 0.041] [1.0, 0.3, 0.0]</t>
  </si>
  <si>
    <t>[1.0, -0.161, 0.042] [0.58, -0.127, 0.113] [0.0, -0.0, 0.0] [1.0, 0.296, 0.009]</t>
  </si>
  <si>
    <t>[1.0, -0.273, 0.065] [1.0, 0.205, 0.034] [0.023, -0.007, 0.0] [0.673, -0.202, -0.0]</t>
  </si>
  <si>
    <t>[1.0, -0.026, -0.002] [1.0, 0.3, 0.0] [0.206, 0.062, 0.0] [0.561, -0.061, 0.143]</t>
  </si>
  <si>
    <t>[1.0, -0.178, 0.065] [1.0, 0.3, 0.0] [0.177, 0.053, -0.0] [0.637, -0.164, 0.064]</t>
  </si>
  <si>
    <t>[1.0, -0.3, -0.0] [0.457, -0.137, -0.0] [0.668, 0.18, 0.05] [0.579, -0.086, 0.138]</t>
  </si>
  <si>
    <t>[1.0, -0.067, 0.097] [0.819, 0.246, 0.0] [0.169, 0.051, 0.0] [1.0, 0.258, 0.102]</t>
  </si>
  <si>
    <t>[1.0, -0.3, 0.0] [0.349, -0.041, 0.088] [1.0, 0.297, 0.007] [0.601, 0.05, 0.16]</t>
  </si>
  <si>
    <t>[1.0, -0.078, -0.061] [0.715, -0.215, -0.0] [0.0, -0.0, 0.0] [0.736, 0.083, 0.186]</t>
  </si>
  <si>
    <t>[1.0, 0.107, 0.143] [0.352, -0.106, -0.0] [-0.0, 0.0, 0.0] [0.955, 0.276, 0.026]</t>
  </si>
  <si>
    <t>[1.0, 0.006, -0.006] [0.601, -0.18, 0.0] [0.0, -0.0, 0.0] [0.815, 0.182, 0.151]</t>
  </si>
  <si>
    <t>[1.0, -0.106, 0.256] [0.648, 0.111, -0.144] [0.0, -0.0, -0.0] [0.825, -0.247, -0.0]</t>
  </si>
  <si>
    <t>[1.0, 0.115, 0.027] [0.943, 0.283, -0.0] [0.0, 0.0, 0.0] [0.475, -0.111, 0.076]</t>
  </si>
  <si>
    <t>[1.0, -0.001, 0.162] [0.758, 0.204, -0.056] [0.0, -0.0, -0.0] [0.643, -0.193, -0.0]</t>
  </si>
  <si>
    <t>[1.0, -0.258, 0.059] [0.648, -0.195, -0.0] [0.0, -0.0, -0.0] [0.698, -0.196, 0.033]</t>
  </si>
  <si>
    <t>[1.0, 0.252, 0.094] [0.647, 0.194, 0.0] [0.0, 0.0, 0.0] [0.723, 0.192, 0.061]</t>
  </si>
  <si>
    <t>[1.0, 0.003, 0.072] [0.663, 0.199, -0.0] [0.0, -0.0, 0.0] [0.715, -0.193, 0.052]</t>
  </si>
  <si>
    <t>[1.0, 0.002, 0.082] [0.63, -0.189, -0.0] [0.0, -0.0, 0.0] [0.707, 0.195, 0.041]</t>
  </si>
  <si>
    <t>[1.0, 0.282, 0.043] [0.208, -0.017, 0.055] [0.612, -0.184, -0.0] [0.362, -0.077, 0.077]</t>
  </si>
  <si>
    <t>[1.0, -0.286, 0.034] [0.221, 0.034, 0.052] [0.567, 0.17, 0.0] [0.41, 0.087, 0.087]</t>
  </si>
  <si>
    <t>[1.0, 0.019, -0.292] [0.0, 0.0, 0.0] [0.768, 0.015, -0.224] [0.352, 0.007, -0.103]</t>
  </si>
  <si>
    <t>[1.0, -0.008, 0.297] [0.659, -0.005, 0.196] [0.0, -0.0, 0.0] [0.659, -0.005, 0.196]</t>
  </si>
  <si>
    <t>[0.0, 0.0, 0.0] [0.0, 0.0, -0.0] [0.0, -0.0, 0.0]</t>
  </si>
  <si>
    <t>[0.955, -0.0, -0.0] [1.0, 0.292, 0.02] [1.0, 0.292, -0.02]</t>
  </si>
  <si>
    <t>[1.0, -0.154, 0.01] [0.532, -0.159, -0.0] [1.0, -0.272, -0.067] [1.0, -0.264, 0.088]</t>
  </si>
  <si>
    <t>[1.0, -0.145, 0.05] [0.557, -0.167, 0.0] [1.0, -0.257, -0.104] [1.0, -0.263, 0.09]</t>
  </si>
  <si>
    <t>[1.0, -0.149, 0.03] [0.544, -0.163, -0.0] [1.0, -0.264, -0.086] [1.0, -0.263, 0.089]</t>
  </si>
  <si>
    <t>[1.0, -0.162, 0.038] [0.513, -0.154, -0.0] [1.0, -0.282, -0.043] [1.0, -0.231, 0.166]</t>
  </si>
  <si>
    <t>[1.0, -0.153, 0.078] [0.539, -0.162, -0.0] [1.0, -0.266, -0.081] [1.0, -0.231, 0.166]</t>
  </si>
  <si>
    <t>[1.0, -0.157, 0.058] [0.526, -0.158, -0.0] [1.0, -0.274, -0.062] [1.0, -0.231, 0.166]</t>
  </si>
  <si>
    <t>[1.0, -0.158, 0.024] [0.522, -0.157, 0.0] [1.0, -0.277, -0.055] [1.0, -0.247, 0.127]</t>
  </si>
  <si>
    <t>[1.0, -0.149, 0.064] [0.548, -0.164, 0.0] [1.0, -0.262, -0.093] [1.0, -0.247, 0.128]</t>
  </si>
  <si>
    <t>[1.0, -0.153, 0.044] [0.535, -0.161, -0.0] [1.0, -0.269, -0.074] [1.0, -0.247, 0.127]</t>
  </si>
  <si>
    <t>[0.972, 0.152, 0.02] [1.0, 0.3, -0.0] [1.0, 0.265, -0.085] [0.54, 0.115, -0.115]</t>
  </si>
  <si>
    <t>[0.976, 0.143, 0.06] [1.0, 0.3, -0.0] [1.0, 0.249, -0.122] [0.565, 0.12, -0.12]</t>
  </si>
  <si>
    <t>[0.974, 0.148, 0.04] [1.0, 0.3, -0.0] [1.0, 0.257, -0.103] [0.553, 0.117, -0.117]</t>
  </si>
  <si>
    <t>[1.0, 0.157, 0.048] [1.0, 0.3, 0.0] [1.0, 0.275, -0.059] [0.525, 0.133, -0.06]</t>
  </si>
  <si>
    <t>[1.0, 0.148, 0.088] [1.0, 0.3, 0.0] [1.0, 0.26, -0.098] [0.551, 0.139, -0.063]</t>
  </si>
  <si>
    <t>[1.0, 0.152, 0.068] [1.0, 0.3, 0.0] [1.0, 0.267, -0.079] [0.538, 0.136, -0.062]</t>
  </si>
  <si>
    <t>[1.0, 0.155, 0.034] [1.0, 0.3, 0.0] [1.0, 0.27, -0.072] [0.532, 0.118, -0.101]</t>
  </si>
  <si>
    <t>[1.0, 0.146, 0.074] [1.0, 0.3, -0.0] [1.0, 0.254, -0.11] [0.558, 0.125, -0.103]</t>
  </si>
  <si>
    <t>[1.0, 0.15, 0.054] [1.0, 0.3, 0.0] [1.0, 0.262, -0.091] [0.545, 0.121, -0.102]</t>
  </si>
  <si>
    <t>[0.801, -0.0, -0.24] [1.0, 0.212, -0.212] [1.0, 0.001, -0.212] [0.999, -0.282, -0.043]</t>
  </si>
  <si>
    <t>[0.415, 0.001, -0.067] [1.0, -0.286, -0.034] [1.0, 0.0, -0.3] [0.999, 0.212, -0.212]</t>
  </si>
  <si>
    <t>[0.763, -0.0, -0.229] [1.0, -0.013, -0.295] [1.0, 0.0, -0.3] [1.0, -0.136, -0.244]</t>
  </si>
  <si>
    <t>[1.0, -0.001, 0.094] [0.999, 0.286, 0.033] [0.57, 0.0, 0.171] [1.0, -0.212, 0.212]</t>
  </si>
  <si>
    <t>[1.0, 0.0, 0.3] [1.0, -0.223, 0.185] [0.691, -0.0, 0.207] [1.0, 0.285, 0.036]</t>
  </si>
  <si>
    <t>[1.0, -0.0, 0.3] [1.0, 0.088, 0.263] [0.709, 0.0, 0.213] [1.0, 0.063, 0.274]</t>
  </si>
  <si>
    <t>[1.0, -0.003, -0.299] [0.985, 0.296, 0.0] [0.937, -0.012, 0.156] [1.0, -0.3, 0.0]</t>
  </si>
  <si>
    <t>[1.0, 0.0, 0.3] [1.0, -0.29, -0.025] [1.0, 0.006, -0.159] [0.994, 0.283, -0.036]</t>
  </si>
  <si>
    <t>[1.0, -0.0, -0.3] [1.0, 0.0, -0.0] [1.0, -0.0, -0.3] [1.0, 0.0, 0.0]</t>
  </si>
  <si>
    <t>[1.0, 0.16, 0.051] [1.0, 0.3, -0.0] [1.0, 0.264, -0.086] [0.575, 0.129, -0.105]</t>
  </si>
  <si>
    <t>[1.0, -0.163, 0.041] [0.565, -0.17, 0.0] [1.0, -0.272, -0.069] [1.0, -0.247, 0.129]</t>
  </si>
  <si>
    <t>[1.0, -0.3, -0.0] [1.0, 0.046, 0.273] [1.0, 0.3, 0.0] [1.0, -0.103, -0.257]</t>
  </si>
  <si>
    <t>[1.0, 0.3, 0.0] [1.0, -0.046, -0.273] [1.0, -0.3, -0.0] [1.0, 0.103, 0.257]</t>
  </si>
  <si>
    <t>Force</t>
  </si>
  <si>
    <t>C7</t>
  </si>
  <si>
    <t>T17</t>
  </si>
  <si>
    <t>T29</t>
  </si>
  <si>
    <t>T58</t>
  </si>
  <si>
    <t>[0.156, -0.009, 0.009] [0.008, 0.002, 0.002] [0.0, 0.0, 0.0] [0.008, 0.002, -0.0]</t>
  </si>
  <si>
    <t>[0.484, -0.145, -0.0] [0.0, 0.0, -0.0] [0.318, -0.001, 0.0] [0.166, -0.001, 0.0]</t>
  </si>
  <si>
    <t>[0.156, -0.009, 0.009] [0.008, 0.002, 0.002] [0.0, 0.0, 0.0] [0.008, 0.002, 0.0]</t>
  </si>
  <si>
    <t>[0.091, 0.021, 0.0] [0.119, -0.025, -0.025] [0.119, 0.025, -0.025] [0.085, -0.019, 0.005]</t>
  </si>
  <si>
    <t>[4.458, 0.374, 0.905] [0.727, 0.218, -0.0] [3.731, -0.49, 0.918] [0.0, 0.0, 0.0]</t>
  </si>
  <si>
    <t>[0.271, -0.035, 0.019] [0.0, -0.0, 0.0] [0.264, -0.079, 0.0] [0.12, -0.003, 0.035]</t>
  </si>
  <si>
    <t>[0.005, 0.001, 0.001] [0.042, 0.013, -0.0] [0.064, -0.012, -0.013] [0.064, -0.004, 0.017]</t>
  </si>
  <si>
    <t>[0.545, -0.006, -0.007] [-0.0, -0.0, 0.0] [0.362, 0.09, -0.045] [0.183, 0.039, 0.039]</t>
  </si>
  <si>
    <t>[0.006, 0.001, 0.001] [0.056, 0.013, -0.01] [0.056, -0.015, -0.003] [0.056, -0.001, 0.017]</t>
  </si>
  <si>
    <t>[0.736, 0.091, 0.008] [0.085, -0.026, 0.0] [0.587, -0.176, -0.0] [0.128, 0.0, -0.038]</t>
  </si>
  <si>
    <t>[4.458, 0.374, 0.905] [0.727, 0.218, 0.0] [3.731, -0.49, 0.918] [0.0, -0.0, -0.0]</t>
  </si>
  <si>
    <t>[0.104, 0.015, -0.025] [0.104, -0.024, 0.018] [0.05, 0.005, 0.013] [0.005, 0.001, 0.001]</t>
  </si>
  <si>
    <t>[2.411, -0.461, 0.48] [0.147, -0.043, 0.0] [1.104, 0.234, 0.234] [1.16, 0.246, 0.246]</t>
  </si>
  <si>
    <t>[0.111, 0.015, -0.027] [0.111, -0.022, 0.02] [0.052, 0.003, 0.015] [0.0, 0.0, 0.0]</t>
  </si>
  <si>
    <t>[0.056, -0.017, -0.0] [0.119, 0.025, 0.025] [0.119, -0.025, 0.025] [0.061, 0.015, -0.005]</t>
  </si>
  <si>
    <t>[0.419, 0.126, -0.0] [0.04, -0.012, -0.0] [0.348, -0.012, -0.016] [0.057, 0.012, -0.012]</t>
  </si>
  <si>
    <t>[0.223, 0.067, 0.0] [0.0, 0.0, -0.0] [0.218, 0.042, 0.0] [0.066, 0.002, 0.017]</t>
  </si>
  <si>
    <t>[0.151, -0.018, 0.038] [0.0, 0.0, -0.0] [0.054, 0.012, -0.01] [0.151, -0.004, -0.009]</t>
  </si>
  <si>
    <t>[1.532, -0.199, -0.259] [0.0, 0.0, -0.0] [1.135, 0.241, -0.241] [0.397, -0.112, -0.018]</t>
  </si>
  <si>
    <t>[0.136, -0.015, 0.034] [0.0, -0.0, 0.0] [0.052, 0.013, -0.006] [0.136, -0.006, -0.011]</t>
  </si>
  <si>
    <t>[2.298, 0.101, 0.446] [0.358, 0.108, 0.0] [1.94, -0.322, 0.448] [0.0, -0.0, -0.0]</t>
  </si>
  <si>
    <t>[0.219, -0.056, -0.024] [0.161, -0.048, -0.0] [0.0, -0.0, 0.0] [0.192, -0.035, -0.026]</t>
  </si>
  <si>
    <t>[1.961, -0.51, -0.022] [-0.0, -0.0, 0.0] [1.206, 0.3, -0.151] [0.608, 0.129, 0.129]</t>
  </si>
  <si>
    <t>[0.219, -0.06, -0.014] [0.171, -0.051, -0.0] [0.016, 0.003, 0.003] [0.175, -0.032, -0.04]</t>
  </si>
  <si>
    <t>[0.0, 0.0, 0.0] [1.236, 0.309, -0.016] [1.089, 0.305, -0.052] [0.0, -0.0, 0.0]</t>
  </si>
  <si>
    <t>[0.442, -0.114, 0.033] [0.206, 0.062, -0.0] [0.291, 0.062, 0.062] [0.107, -0.023, 0.023]</t>
  </si>
  <si>
    <t>[1.247, 0.328, -0.005] [0.0, 0.0, 0.0] [1.1, -0.328, -0.005] [0.0, -0.0, -0.0]</t>
  </si>
  <si>
    <t>[0.211, 0.045, 0.045] [0.172, 0.033, 0.038] [0.013, -0.003, -0.002] [0.166, 0.05, -0.0]</t>
  </si>
  <si>
    <t>[0.344, 0.103, 0.0] [0.246, -0.063, -0.0] [0.0, 0.0, 0.0] [0.246, -0.063, 0.0]</t>
  </si>
  <si>
    <t>[0.211, 0.046, 0.043] [0.174, 0.031, 0.04] [0.011, -0.003, -0.003] [0.168, 0.05, 0.0]</t>
  </si>
  <si>
    <t>[0.113, -0.034, 0.0] [0.13, -0.0, 0.023] [0.13, 0.0, -0.023]</t>
  </si>
  <si>
    <t>[0.0, 0.0, 0.0] [1.059, -0.311, 0.016] [1.206, -0.306, 0.052] [0.0, -0.0, 0.0]</t>
  </si>
  <si>
    <t>[1.247, 0.328, -0.005] [0.0, -0.0, -0.0] [1.1, -0.328, -0.005] [0.0, -0.0, 0.0]</t>
  </si>
  <si>
    <t>[0.855, -0.203, 0.131] [0.199, 0.06, -0.0] [0.768, 0.15, 0.168] [0.076, 0.016, -0.016]</t>
  </si>
  <si>
    <t>[3.743, 0.794, 0.794] [3.047, 0.58, 0.674] [0.225, -0.052, -0.041] [2.949, 0.883, -0.0]</t>
  </si>
  <si>
    <t>[6.104, 1.831, 0.0] [4.358, -1.111, -0.0] [0.0, 0.0, 0.0] [4.358, -1.111, 0.0]</t>
  </si>
  <si>
    <t>[3.754, 0.811, 0.766] [3.105, 0.544, 0.706] [0.203, -0.045, -0.045] [2.988, 0.897, 0.0]</t>
  </si>
  <si>
    <t>[2.011, -0.603, 0.0] [2.312, -0.0, 0.412] [2.312, 0.0, -0.412]</t>
  </si>
  <si>
    <t>[0.0, 0.0, 0.0] [18.801, -5.525, 0.278] [21.414, -5.439, 0.921] [0.0, -0.0, 0.0]</t>
  </si>
  <si>
    <t>[22.14, 5.823, -0.089] [0.0, -0.0, -0.0] [19.527, -5.823, -0.089] [0.0, -0.0, 0.0]</t>
  </si>
  <si>
    <t>[15.189, -3.6, 2.324] [3.539, 1.063, -0.0] [13.64, 2.658, 2.992] [1.352, 0.289, -0.289]</t>
  </si>
  <si>
    <t>[0.017, 0.0, -0.005] [0.022, -0.0, 0.005] [0.0, 0.0, 0.0]</t>
  </si>
  <si>
    <t>[3.583, -0.477, 0.057] [1.77, 0.333, 0.394] [0.0, 0.0, -0.0] [0.122, 0.0, -0.036]</t>
  </si>
  <si>
    <t>[2.107, -0.116, -0.255] [0.236, 0.029, -0.059] [0.0, -0.0, 0.0] [0.215, 0.0, 0.065]</t>
  </si>
  <si>
    <t>[6.328, -0.399, -1.734] [0.981, -0.0, -0.297] [4.657, 1.361, -0.089] [0.139, -0.0, 0.038]</t>
  </si>
  <si>
    <t>[4.182, -0.556, 0.138] [1.773, 0.376, 0.376] [0.468, 0.0, -0.138] [0.238, -0.0, -0.071]</t>
  </si>
  <si>
    <t>[1.497, 0.0, -0.449] [0.819, -0.0, -0.246] [1.497, -0.13, -0.169] [0.897, 0.263, -0.013]</t>
  </si>
  <si>
    <t>[1.522, -0.0, -0.457] [0.234, -0.07, -0.0] [1.522, 0.0, 0.03] [1.485, 0.006, 0.05]</t>
  </si>
  <si>
    <t>[7.628, 2.119, -0.406] [1.569, 0.334, 0.334] [9.016, -0.162, 1.542] [0.0, -0.0, -0.0]</t>
  </si>
  <si>
    <t>[1.255, 0.0, -0.376] [1.255, 0.202, 0.084] [0.67, 0.0, 0.201] [1.038, 0.275, -0.088]</t>
  </si>
  <si>
    <t>[3.129, 0.685, -0.613] [2.416, 0.513, 0.513] [0.128, -0.038, -0.0] [0.598, -0.128, 0.122]</t>
  </si>
  <si>
    <t>[3.334, 0.62, -0.743] [1.32, 0.28, -0.28] [0.127, -0.027, -0.027] [1.944, -0.44, 0.347]</t>
  </si>
  <si>
    <t>[4.607, 1.212, -0.415] [1.341, -0.0, -0.401] [4.607, 1.018, 0.373] [0.0, 0.0, -0.0]</t>
  </si>
  <si>
    <t>[3.182, 0.757, -0.477] [2.565, 0.458, 0.579] [0.0, 0.0, -0.0] [0.611, -0.159, 0.057]</t>
  </si>
  <si>
    <t>[3.219, -0.966, 0.003] [2.54, -0.618, -0.344] [0.0, 0.0, -0.0] [0.695, 0.097, -0.171]</t>
  </si>
  <si>
    <t>[3.395, -0.777, -0.584] [0.132, -0.027, 0.027] [2.01, 0.428, 0.428] [1.314, 0.343, -0.122]</t>
  </si>
  <si>
    <t>[4.257, 0.081, -1.241] [1.343, 0.0, 0.402] [4.278, 0.107, 1.074] [0.0, 0.0, -0.0]</t>
  </si>
  <si>
    <t>[3.206, -0.901, 0.144] [2.517, -0.676, -0.192] [0.0, 0.0, -0.0] [0.686, 0.109, -0.16]</t>
  </si>
  <si>
    <t>[9.164, -2.181, -1.384] [5.966, 1.31, 0.477] [0.0, 0.0, -0.0] [3.281, 0.0, -0.981]</t>
  </si>
  <si>
    <t>[8.469, 0.0, -2.541] [0.169, 0.0, 0.051] [5.217, 0.0, 0.0] [3.244, 0.144, -0.407]</t>
  </si>
  <si>
    <t>[45.051, 9.382, -9.608] [16.815, 0.0, 5.031] [45.323, 10.288, 7.977] [1.088, 0.0, -0.317]</t>
  </si>
  <si>
    <t>[10.481, -2.526, -1.048] [6.561, 1.646, 0.786] [0.0, 0.0, -0.0] [3.962, 0.0, -1.184]</t>
  </si>
  <si>
    <t>[7.076, -1.118, 0.304] [4.543, 1.175, 0.46] [0.0, -0.0, -0.0] [2.597, 0.0, 0.778]</t>
  </si>
  <si>
    <t>[3.811, -0.457, 0.141] [0.667, -0.0, -0.202] [0.854, -0.179, 0.179] [2.359, 0.0, 0.709]</t>
  </si>
  <si>
    <t>[39.927, 5.829, -9.543] [15.971, -0.0, -4.791] [39.727, 4.152, 10.181] [1.797, -0.0, 0.559]</t>
  </si>
  <si>
    <t>[6.188, -0.848, 0.588] [3.954, 0.972, 0.52] [0.0, 0.0, -0.0] [2.259, 0.0, 0.681]</t>
  </si>
  <si>
    <t>[100.126, -23.83, -15.119] [65.182, 14.318, 5.207] [0.0, 0.0, -0.0] [35.845, 0.0, -10.713]</t>
  </si>
  <si>
    <t>[92.541, 0.0, -27.762] [1.851, 0.0, 0.555] [57.005, 0.0, 0.0] [35.443, 1.573, -4.442]</t>
  </si>
  <si>
    <t>[492.247, 102.51, -104.986] [183.726, 0.0, 54.969] [495.218, 112.414, 87.158] [11.885, 0.0, -3.467]</t>
  </si>
  <si>
    <t>[114.519, -27.599, -11.452] [71.689, 17.979, 8.589] [0.0, 0.0, -0.0] [43.288, 0.0, -12.941]</t>
  </si>
  <si>
    <t>[0.464, -0.129, 0.026] [0.017, -0.005, 0.0] [0.0, 0.0, 0.0] [0.152, -0.0, 0.045]</t>
  </si>
  <si>
    <t>[1.751, 0.147, -0.452] [0.893, -0.0, -0.268] [0.518, 0.063, -0.13]</t>
  </si>
  <si>
    <t>[0.0, 0.0, 0.0] [0.087, 0.026, 0.0] [0.147, -0.039, -0.008] [0.147, 0.0, -0.044]</t>
  </si>
  <si>
    <t>[0.658, -0.117, -0.149] [0.14, 0.042, 0.0] [0.295, -0.028, 0.077] [0.307, -0.092, -0.0]</t>
  </si>
  <si>
    <t>[0.838, -0.059, 0.227] [0.308, 0.08, 0.031] [0.287, -0.061, -0.061] [0.359, 0.107, -0.0]</t>
  </si>
  <si>
    <t>[0.31, -0.017, 0.064] [0.134, -0.028, -0.029] [0.31, -0.021, 0.084]</t>
  </si>
  <si>
    <t>[0.63, 0.159, 0.073] [0.53, 0.036, -0.125] [0.0, 0.0, -0.0] [0.337, 0.101, 0.0]</t>
  </si>
  <si>
    <t>[0.593, -0.164, 0.033] [0.0, 0.0, 0.0] [0.593, -0.164, -0.033] [0.0, -0.0, 0.0]</t>
  </si>
  <si>
    <t>[0.283, 0.08, 0.012] [0.032, -0.008, 0.003] [0.112, 0.034, -0.0] [0.283, 0.001, 0.084]</t>
  </si>
  <si>
    <t>[139.998, -38.779, 7.84] [0.0, 0.0, 0.0] [139.998, -38.779, -7.84] [0.0, -0.0, 0.0]</t>
  </si>
  <si>
    <t>[85.029, 24.063, 3.571] [9.523, -2.466, 0.935] [33.757, 10.118, -0.0] [85.029, 0.425, 25.339]</t>
  </si>
  <si>
    <t>[0.434, -0.035, 0.084] [0.136, 0.029, -0.028] [0.0, -0.0, 0.0] [0.0, 0.0, -0.0]</t>
  </si>
  <si>
    <t>[0.0, 0.0, 0.0] [0.074, -0.016, -0.016] [0.112, -0.011, 0.024] [0.112, -0.025, -0.021]</t>
  </si>
  <si>
    <t>[2.98, -0.459, 0.411] [1.913, 0.432, -0.343] [0.0, 0.0, 0.0] [1.025, 0.0, -0.307]</t>
  </si>
  <si>
    <t>[1.543, 0.0, 0.463] [0.397, 0.0, 0.0] [1.045, -0.028, 0.011] [0.193, 0.0, 0.0]</t>
  </si>
  <si>
    <t>[0.149, -0.033, -0.029] [0.0, -0.0, 0.0] [0.0, 0.0, 0.0] [0.149, -0.033, -0.029]</t>
  </si>
  <si>
    <t>[0.06, -0.015, 0.007] [0.0, 0.0, 0.0] [0.119, -0.014, 0.03] [0.119, -0.027, -0.02]</t>
  </si>
  <si>
    <t>[0.699, -0.156, 0.13] [0.312, -0.081, -0.029] [0.25, -0.075, -0.0] [0.15, 0.0, -0.045]</t>
  </si>
  <si>
    <t>[0.671, 0.142, 0.142] [0.413, 0.092, -0.077] [0.055, 0.017, -0.0] [0.205, -0.044, -0.044]</t>
  </si>
  <si>
    <t>[105.709, -23.573, 19.662] [47.146, -12.262, -4.44] [37.738, -11.311, -0.0] [22.622, 0.0, -6.765]</t>
  </si>
  <si>
    <t>[15.058, -0.813, 4.186] [1.476, 0.03, -0.437] [6.354, 0.0, 1.912] [3.584, 0.0, 1.069]</t>
  </si>
  <si>
    <t>[7.111, -0.1, 0.085] [1.259, 0.057, 0.356] [0.0, -0.0, -0.0] [0.306, -0.092, -0.0]</t>
  </si>
  <si>
    <t>[6.705, -0.215, 0.483] [1.046, 0.188, 0.235] [0.0, -0.0, -0.0] [0.154, -0.0, 0.047]</t>
  </si>
  <si>
    <t>[11.955, 0.885, 2.69] [6.396, -0.0, -1.913] [0.0, -0.0, 0.0] [0.299, -0.036, 0.072]</t>
  </si>
  <si>
    <t>[3.177, 0.918, -0.086] [3.177, 0.067, -0.718] [0.982, -0.156, 0.232] [0.0, -0.0, 0.0]</t>
  </si>
  <si>
    <t>[13.185, 3.098, 0.976] [5.01, -1.503, 0.0] [0.0, 0.0, 0.0] [5.379, -1.516, 0.251]</t>
  </si>
  <si>
    <t>[10.302, 0.0, -3.091] [3.843, 0.525, -0.052] [10.302, 0.0, -3.091] [5.913, 1.453, -0.762]</t>
  </si>
  <si>
    <t>[0.436, -0.093, 0.093] [2.115, -0.448, 0.448] [2.115, 0.095, -0.4] [1.607, 0.106, 0.438]</t>
  </si>
  <si>
    <t>[7.708, 0.0, 2.312] [6.691, 0.663, 0.216] [6.683, 0.0, 0.863] [-0.0, 0.0, -0.0]</t>
  </si>
  <si>
    <t>[4.575, -0.869, 1.012] [1.059, -0.223, -0.223] [4.751, -1.007, -1.007] [4.751, 0.855, 0.271]</t>
  </si>
  <si>
    <t>[0.0, -0.0, -0.0] [0.976, -0.146, -0.232] [3.178, 0.076, 0.677] [3.178, -0.308, 0.826]</t>
  </si>
  <si>
    <t>[8.707, -2.612, 0.0] [3.039, -0.357, 0.766] [8.707, 2.586, 0.061] [5.233, 0.435, 1.393]</t>
  </si>
  <si>
    <t>[23.553, -0.047, 0.871] [14.626, -0.0, -4.381] [0.0, 0.0, -0.0] [19.266, 1.366, -5.229]</t>
  </si>
  <si>
    <t>[8.818, -0.026, -2.637] [1.085, 0.026, 0.317] [6.402, 0.0, 1.922] [1.27, 0.379, 0.0]</t>
  </si>
  <si>
    <t>[7.261, -0.327, -1.263] [3.834, -0.813, 0.813] [1.779, -0.0, -0.53] [2.287, 0.0, 0.69]</t>
  </si>
  <si>
    <t>[4.169, -0.158, -1.184] [0.738, 0.158, -0.158] [3.631, 0.204, 1.005] [1.392, -0.0, 0.417]</t>
  </si>
  <si>
    <t>[5.001, 0.0, -1.5] [4.781, 0.97, -0.4] [5.001, 0.95, -0.575] [5.001, -1.06, -1.06]</t>
  </si>
  <si>
    <t>[21.036, 0.126, -0.126] [12.643, -3.786, 0.0] [0.0, -0.0, 0.0] [17.144, 3.829, 3.176]</t>
  </si>
  <si>
    <t>[25.634, -2.076, 0.948] [21.327, 1.384, 5.819] [0.0, -0.0, -0.0] [15.739, -0.0, 4.717]</t>
  </si>
  <si>
    <t>[12.998, -0.897, 3.068] [8.306, 1.248, 1.976] [0.0, -0.0, -0.0] [4.679, -1.404, -0.0]</t>
  </si>
  <si>
    <t>[26.625, -0.506, 7.774] [18.558, 3.621, 0.719] [0.0, 0.0, 0.0] [7.774, 0.0, -2.343]</t>
  </si>
  <si>
    <t>[6.95, 0.0, 2.085] [6.95, -1.237, 0.904] [6.644, -1.209, 0.459] [6.95, 1.473, 1.473]</t>
  </si>
  <si>
    <t>[19.613, -0.02, 3.177] [14.867, 4.001, -1.098] [0.0, -0.0, -0.0] [12.611, -3.785, -0.0]</t>
  </si>
  <si>
    <t>[7.3, -0.431, -1.92] [5.139, 0.204, -1.46] [0.0, -0.0, 0.0] [5.263, 0.0, 1.577]</t>
  </si>
  <si>
    <t>[8.518, -2.487, -0.17] [6.193, 1.133, -1.388] [0.0, -0.0, -0.0] [2.555, -0.256, 0.664]</t>
  </si>
  <si>
    <t>[11.112, -2.634, 1.689] [8.045, 0.4, -2.245] [0.0, 0.0, 0.0] [3.367, -0.289, -0.889]</t>
  </si>
  <si>
    <t>[4.642, -1.243, 0.364] [4.727, -0.317, -1.286] [4.632, 0.0, 1.39] [4.727, 1.002, -1.002]</t>
  </si>
  <si>
    <t>[4.266, 0.086, 1.245] [0.0, -0.0, 0.0] [4.309, 0.582, -0.926] [0.0, 0.0, 0.0]</t>
  </si>
  <si>
    <t>[8.389, -2.164, 0.495] [5.436, -1.636, -0.0] [0.0, -0.0, -0.0] [5.856, -1.644, 0.277]</t>
  </si>
  <si>
    <t>[8.904, -0.312, 2.52] [6.402, 0.0, 1.923] [0.0, 0.0, -0.0] [6.055, 0.151, -1.754]</t>
  </si>
  <si>
    <t>[10.438, 2.808, 0.772] [2.881, 0.0, 0.866] [6.106, 1.827, -0.0] [1.42, 0.021, -0.418]</t>
  </si>
  <si>
    <t>[13.217, 2.273, 3.027] [6.912, 1.454, 1.467] [5.908, -1.771, -0.0] [0.463, 0.106, 0.106]</t>
  </si>
  <si>
    <t>[5.046, 1.442, -0.172] [5.061, -0.121, 1.468] [5.061, -0.0, -1.518] [5.061, -0.41, 1.351]</t>
  </si>
  <si>
    <t>[8.748, 2.204, 0.822] [5.66, 1.697, 0.0] [0.0, 0.0, 0.0] [6.325, 1.68, 0.534]</t>
  </si>
  <si>
    <t>[14.126, -2.161, 0.622] [7.557, -2.274, -0.0] [14.126, -3.8, -1.045] [14.126, -3.489, 1.794]</t>
  </si>
  <si>
    <t>[14.126, 2.119, 0.763] [14.126, 4.238, 0.0] [14.126, 3.701, -1.285] [7.699, 1.709, -1.441]</t>
  </si>
  <si>
    <t>[0.562, -0.0, -0.169] [0.736, -0.01, -0.217] [0.736, 0.0, -0.221] [0.736, -0.1, -0.18]</t>
  </si>
  <si>
    <t>[0.704, -0.0, 0.211] [0.704, 0.062, 0.185] [0.499, 0.0, 0.15] [0.704, 0.044, 0.193]</t>
  </si>
  <si>
    <t>[0.579, -0.002, -0.173] [0.57, 0.171, 0.0] [0.543, -0.007, 0.09] [0.579, -0.174, 0.0]</t>
  </si>
  <si>
    <t>[0.583, 0.0, 0.175] [0.583, -0.169, -0.015] [0.583, 0.003, -0.093] [0.58, 0.165, -0.021]</t>
  </si>
  <si>
    <t>[64.539, -0.0, 19.362] [64.539, 5.679, 16.974] [45.758, 0.0, 13.747] [64.539, 4.066, 17.684]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</si>
</sst>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0.000"/>
  </numFmts>
  <fonts count="13" x14ac:knownFonts="1">
    <font>
      <sz val="11"/>
      <color theme="1"/>
      <name val="Calibri"/>
      <family val="2"/>
      <scheme val="minor"/>
    </font>
    <font>
      <b/>
      <sz val="11"/>
      <color theme="1"/>
      <name val="Calibri"/>
      <family val="2"/>
      <scheme val="minor"/>
    </font>
    <font>
      <sz val="11"/>
      <color rgb="FF454545"/>
      <name val="Courier New"/>
      <family val="3"/>
    </font>
    <font>
      <b/>
      <sz val="14"/>
      <color theme="0"/>
      <name val="Calibri"/>
      <family val="2"/>
      <scheme val="minor"/>
    </font>
    <font>
      <b/>
      <sz val="11"/>
      <name val="Calibri"/>
      <family val="2"/>
    </font>
    <font>
      <sz val="11"/>
      <name val="Calibri"/>
      <family val="2"/>
      <scheme val="minor"/>
    </font>
    <font>
      <b/>
      <sz val="11"/>
      <name val="Calibri"/>
      <family val="2"/>
    </font>
    <font>
      <b/>
      <sz val="11"/>
      <name val="Calibri"/>
      <family val="2"/>
    </font>
    <font>
      <b/>
      <sz val="11"/>
      <name val="Calibri"/>
      <family val="2"/>
    </font>
    <font>
      <b/>
      <sz val="11"/>
      <name val="Calibri"/>
    </font>
    <font>
      <b/>
      <sz val="11"/>
      <name val="Calibri"/>
      <family val="2"/>
      <scheme val="minor"/>
    </font>
    <font>
      <b/>
      <sz val="11"/>
      <name val="Calibri"/>
    </font>
    <font>
      <b/>
      <sz val="11"/>
      <name val="Calibri"/>
    </font>
  </fonts>
  <fills count="10">
    <fill>
      <patternFill patternType="none"/>
    </fill>
    <fill>
      <patternFill patternType="gray125"/>
    </fill>
    <fill>
      <patternFill patternType="solid">
        <fgColor rgb="FFFFC000"/>
        <bgColor indexed="64"/>
      </patternFill>
    </fill>
    <fill>
      <patternFill patternType="solid">
        <fgColor theme="5" tint="0.79998168889431442"/>
        <bgColor indexed="64"/>
      </patternFill>
    </fill>
    <fill>
      <patternFill patternType="solid">
        <fgColor theme="7"/>
        <bgColor indexed="64"/>
      </patternFill>
    </fill>
    <fill>
      <patternFill patternType="solid">
        <fgColor theme="2" tint="-9.9978637043366805E-2"/>
        <bgColor indexed="64"/>
      </patternFill>
    </fill>
    <fill>
      <patternFill patternType="solid">
        <fgColor theme="2"/>
        <bgColor indexed="64"/>
      </patternFill>
    </fill>
    <fill>
      <patternFill patternType="solid">
        <fgColor rgb="FFC00000"/>
        <bgColor indexed="64"/>
      </patternFill>
    </fill>
    <fill>
      <patternFill patternType="solid">
        <fgColor theme="5" tint="0.59999389629810485"/>
        <bgColor indexed="64"/>
      </patternFill>
    </fill>
    <fill>
      <patternFill patternType="solid">
        <fgColor rgb="FF00B050"/>
        <bgColor indexed="64"/>
      </patternFill>
    </fill>
  </fills>
  <borders count="35">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right/>
      <top style="medium">
        <color indexed="64"/>
      </top>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diagonal/>
    </border>
    <border>
      <left style="medium">
        <color indexed="64"/>
      </left>
      <right/>
      <top style="medium">
        <color indexed="64"/>
      </top>
      <bottom style="medium">
        <color indexed="64"/>
      </bottom>
      <diagonal/>
    </border>
    <border>
      <left style="medium">
        <color indexed="64"/>
      </left>
      <right/>
      <top/>
      <bottom/>
      <diagonal/>
    </border>
    <border>
      <left style="medium">
        <color indexed="64"/>
      </left>
      <right/>
      <top/>
      <bottom style="medium">
        <color indexed="64"/>
      </bottom>
      <diagonal/>
    </border>
    <border>
      <left style="medium">
        <color indexed="64"/>
      </left>
      <right style="thin">
        <color indexed="64"/>
      </right>
      <top/>
      <bottom style="thin">
        <color indexed="64"/>
      </bottom>
      <diagonal/>
    </border>
    <border>
      <left/>
      <right/>
      <top/>
      <bottom style="medium">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bottom style="thin">
        <color indexed="64"/>
      </bottom>
      <diagonal/>
    </border>
    <border>
      <left style="thin">
        <color auto="1"/>
      </left>
      <right style="thin">
        <color auto="1"/>
      </right>
      <top style="thin">
        <color auto="1"/>
      </top>
      <bottom style="thin">
        <color auto="1"/>
      </bottom>
      <diagonal/>
    </border>
    <border>
      <left style="thin">
        <color indexed="64"/>
      </left>
      <right style="thin">
        <color indexed="64"/>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s>
  <cellStyleXfs count="1">
    <xf numFmtId="0" fontId="0" fillId="0" borderId="0"/>
  </cellStyleXfs>
  <cellXfs count="136">
    <xf numFmtId="0" fontId="0" fillId="0" borderId="0" xfId="0"/>
    <xf numFmtId="0" fontId="0" fillId="0" borderId="2" xfId="0" applyBorder="1" applyAlignment="1">
      <alignment horizontal="center" vertical="center"/>
    </xf>
    <xf numFmtId="0" fontId="0" fillId="0" borderId="6" xfId="0" applyBorder="1" applyAlignment="1">
      <alignment horizontal="center" vertical="center"/>
    </xf>
    <xf numFmtId="0" fontId="0" fillId="0" borderId="0" xfId="0" applyAlignment="1">
      <alignment horizontal="center" vertical="center" wrapText="1"/>
    </xf>
    <xf numFmtId="2" fontId="1" fillId="0" borderId="9" xfId="0" applyNumberFormat="1" applyFont="1" applyBorder="1" applyAlignment="1">
      <alignment horizontal="center" vertical="center"/>
    </xf>
    <xf numFmtId="2" fontId="0" fillId="2" borderId="9" xfId="0" applyNumberFormat="1" applyFill="1" applyBorder="1" applyAlignment="1">
      <alignment horizontal="center" vertical="center"/>
    </xf>
    <xf numFmtId="2" fontId="0" fillId="0" borderId="9" xfId="0" applyNumberFormat="1" applyBorder="1" applyAlignment="1">
      <alignment horizontal="center" vertical="center"/>
    </xf>
    <xf numFmtId="0" fontId="1" fillId="0" borderId="12" xfId="0" applyFont="1" applyBorder="1" applyAlignment="1">
      <alignment horizontal="center" vertical="center" wrapText="1"/>
    </xf>
    <xf numFmtId="0" fontId="1" fillId="0" borderId="22" xfId="0" applyFont="1" applyBorder="1" applyAlignment="1">
      <alignment horizontal="center" vertical="center" wrapText="1"/>
    </xf>
    <xf numFmtId="0" fontId="0" fillId="0" borderId="12" xfId="0" applyBorder="1" applyAlignment="1">
      <alignment horizontal="right"/>
    </xf>
    <xf numFmtId="0" fontId="0" fillId="0" borderId="24" xfId="0" applyBorder="1" applyAlignment="1">
      <alignment horizontal="right"/>
    </xf>
    <xf numFmtId="0" fontId="0" fillId="0" borderId="23" xfId="0" applyBorder="1" applyAlignment="1">
      <alignment horizontal="right"/>
    </xf>
    <xf numFmtId="0" fontId="0" fillId="0" borderId="14" xfId="0" applyBorder="1" applyAlignment="1">
      <alignment horizontal="right"/>
    </xf>
    <xf numFmtId="0" fontId="0" fillId="0" borderId="22" xfId="0" applyBorder="1" applyAlignment="1">
      <alignment horizontal="right"/>
    </xf>
    <xf numFmtId="2" fontId="0" fillId="3" borderId="12" xfId="0" applyNumberFormat="1" applyFill="1" applyBorder="1" applyAlignment="1">
      <alignment horizontal="left"/>
    </xf>
    <xf numFmtId="2" fontId="0" fillId="0" borderId="24" xfId="0" applyNumberFormat="1" applyBorder="1" applyAlignment="1">
      <alignment horizontal="left"/>
    </xf>
    <xf numFmtId="2" fontId="0" fillId="0" borderId="23" xfId="0" applyNumberFormat="1" applyBorder="1" applyAlignment="1">
      <alignment horizontal="left"/>
    </xf>
    <xf numFmtId="2" fontId="0" fillId="3" borderId="14" xfId="0" applyNumberFormat="1" applyFill="1" applyBorder="1" applyAlignment="1">
      <alignment horizontal="left"/>
    </xf>
    <xf numFmtId="2" fontId="0" fillId="0" borderId="22" xfId="0" applyNumberFormat="1" applyBorder="1" applyAlignment="1">
      <alignment horizontal="left"/>
    </xf>
    <xf numFmtId="2" fontId="0" fillId="3" borderId="23" xfId="0" applyNumberFormat="1" applyFill="1" applyBorder="1" applyAlignment="1">
      <alignment horizontal="left"/>
    </xf>
    <xf numFmtId="2" fontId="0" fillId="3" borderId="24" xfId="0" applyNumberFormat="1" applyFill="1" applyBorder="1" applyAlignment="1">
      <alignment horizontal="left"/>
    </xf>
    <xf numFmtId="2" fontId="0" fillId="4" borderId="22" xfId="0" applyNumberFormat="1" applyFill="1" applyBorder="1" applyAlignment="1">
      <alignment horizontal="left"/>
    </xf>
    <xf numFmtId="2" fontId="0" fillId="0" borderId="14" xfId="0" applyNumberFormat="1" applyBorder="1" applyAlignment="1">
      <alignment horizontal="left"/>
    </xf>
    <xf numFmtId="2" fontId="0" fillId="3" borderId="22" xfId="0" applyNumberFormat="1" applyFill="1" applyBorder="1" applyAlignment="1">
      <alignment horizontal="left"/>
    </xf>
    <xf numFmtId="0" fontId="0" fillId="0" borderId="1" xfId="0" applyBorder="1" applyAlignment="1">
      <alignment horizontal="right"/>
    </xf>
    <xf numFmtId="0" fontId="0" fillId="0" borderId="3" xfId="0" applyBorder="1" applyAlignment="1">
      <alignment horizontal="right"/>
    </xf>
    <xf numFmtId="0" fontId="0" fillId="0" borderId="6" xfId="0" applyBorder="1" applyAlignment="1">
      <alignment horizontal="right"/>
    </xf>
    <xf numFmtId="0" fontId="0" fillId="0" borderId="2" xfId="0" applyBorder="1" applyAlignment="1">
      <alignment horizontal="right"/>
    </xf>
    <xf numFmtId="0" fontId="0" fillId="0" borderId="8" xfId="0" applyBorder="1" applyAlignment="1">
      <alignment horizontal="right"/>
    </xf>
    <xf numFmtId="0" fontId="0" fillId="0" borderId="3" xfId="0" applyBorder="1" applyAlignment="1">
      <alignment horizontal="center" vertical="center"/>
    </xf>
    <xf numFmtId="0" fontId="1" fillId="0" borderId="12" xfId="0" applyFont="1" applyBorder="1" applyAlignment="1">
      <alignment horizontal="center" vertical="center"/>
    </xf>
    <xf numFmtId="0" fontId="1" fillId="0" borderId="5" xfId="0" applyFont="1" applyBorder="1" applyAlignment="1">
      <alignment horizontal="center" vertical="center"/>
    </xf>
    <xf numFmtId="0" fontId="0" fillId="0" borderId="0" xfId="0" applyAlignment="1">
      <alignment vertical="center"/>
    </xf>
    <xf numFmtId="0" fontId="1" fillId="0" borderId="0" xfId="0" applyFont="1" applyAlignment="1">
      <alignment vertical="center" textRotation="90"/>
    </xf>
    <xf numFmtId="0" fontId="1" fillId="0" borderId="0" xfId="0" applyFont="1" applyAlignment="1">
      <alignment vertical="center"/>
    </xf>
    <xf numFmtId="0" fontId="1" fillId="0" borderId="19" xfId="0" applyFont="1" applyBorder="1" applyAlignment="1">
      <alignment vertical="center" textRotation="90"/>
    </xf>
    <xf numFmtId="0" fontId="1" fillId="0" borderId="7" xfId="0" applyFont="1" applyBorder="1" applyAlignment="1">
      <alignment horizontal="center" vertical="center" wrapText="1"/>
    </xf>
    <xf numFmtId="0" fontId="1" fillId="0" borderId="0" xfId="0" applyFont="1" applyAlignment="1">
      <alignment horizontal="center" vertical="center" textRotation="90"/>
    </xf>
    <xf numFmtId="0" fontId="2" fillId="0" borderId="0" xfId="0" applyFont="1" applyAlignment="1">
      <alignment horizontal="left" vertical="center"/>
    </xf>
    <xf numFmtId="0" fontId="1" fillId="0" borderId="4" xfId="0" applyFont="1" applyBorder="1" applyAlignment="1">
      <alignment horizontal="left" vertical="top" wrapText="1"/>
    </xf>
    <xf numFmtId="0" fontId="1" fillId="0" borderId="10" xfId="0" applyFont="1" applyBorder="1" applyAlignment="1">
      <alignment horizontal="left" vertical="top" wrapText="1"/>
    </xf>
    <xf numFmtId="0" fontId="1" fillId="0" borderId="19" xfId="0" applyFont="1" applyBorder="1" applyAlignment="1">
      <alignment horizontal="left" vertical="top" wrapText="1"/>
    </xf>
    <xf numFmtId="0" fontId="1" fillId="0" borderId="7" xfId="0" applyFont="1" applyBorder="1" applyAlignment="1">
      <alignment horizontal="left" vertical="top" wrapText="1"/>
    </xf>
    <xf numFmtId="0" fontId="1" fillId="0" borderId="19" xfId="0" applyFont="1" applyBorder="1" applyAlignment="1">
      <alignment horizontal="left" vertical="top"/>
    </xf>
    <xf numFmtId="0" fontId="0" fillId="0" borderId="25" xfId="0" applyBorder="1" applyAlignment="1">
      <alignment horizontal="right"/>
    </xf>
    <xf numFmtId="0" fontId="0" fillId="0" borderId="25" xfId="0" applyBorder="1" applyAlignment="1">
      <alignment horizontal="center" vertical="center"/>
    </xf>
    <xf numFmtId="0" fontId="0" fillId="0" borderId="2" xfId="0" applyBorder="1" applyAlignment="1">
      <alignment horizontal="center"/>
    </xf>
    <xf numFmtId="0" fontId="0" fillId="0" borderId="3" xfId="0" applyBorder="1" applyAlignment="1">
      <alignment horizontal="center"/>
    </xf>
    <xf numFmtId="0" fontId="0" fillId="0" borderId="6" xfId="0" applyBorder="1" applyAlignment="1">
      <alignment horizontal="center"/>
    </xf>
    <xf numFmtId="0" fontId="0" fillId="0" borderId="25" xfId="0" applyBorder="1" applyAlignment="1">
      <alignment horizontal="center"/>
    </xf>
    <xf numFmtId="0" fontId="0" fillId="0" borderId="8" xfId="0" applyBorder="1" applyAlignment="1">
      <alignment horizontal="center"/>
    </xf>
    <xf numFmtId="0" fontId="0" fillId="0" borderId="26" xfId="0" applyBorder="1" applyAlignment="1">
      <alignment horizontal="center" vertical="center"/>
    </xf>
    <xf numFmtId="0" fontId="0" fillId="0" borderId="26" xfId="0" quotePrefix="1" applyBorder="1" applyAlignment="1">
      <alignment horizontal="center" vertical="center"/>
    </xf>
    <xf numFmtId="164" fontId="1" fillId="0" borderId="5" xfId="0" applyNumberFormat="1" applyFont="1" applyBorder="1" applyAlignment="1">
      <alignment horizontal="center" vertical="center"/>
    </xf>
    <xf numFmtId="164" fontId="0" fillId="0" borderId="2" xfId="0" applyNumberFormat="1" applyBorder="1" applyAlignment="1">
      <alignment horizontal="right"/>
    </xf>
    <xf numFmtId="164" fontId="0" fillId="0" borderId="3" xfId="0" applyNumberFormat="1" applyBorder="1" applyAlignment="1">
      <alignment horizontal="right"/>
    </xf>
    <xf numFmtId="164" fontId="0" fillId="0" borderId="6" xfId="0" applyNumberFormat="1" applyBorder="1" applyAlignment="1">
      <alignment horizontal="right"/>
    </xf>
    <xf numFmtId="164" fontId="0" fillId="0" borderId="25" xfId="0" applyNumberFormat="1" applyBorder="1" applyAlignment="1">
      <alignment horizontal="right"/>
    </xf>
    <xf numFmtId="164" fontId="0" fillId="0" borderId="8" xfId="0" applyNumberFormat="1" applyBorder="1" applyAlignment="1">
      <alignment horizontal="right"/>
    </xf>
    <xf numFmtId="164" fontId="0" fillId="0" borderId="0" xfId="0" applyNumberFormat="1" applyAlignment="1">
      <alignment horizontal="center" vertical="center"/>
    </xf>
    <xf numFmtId="0" fontId="1" fillId="0" borderId="8" xfId="0" applyFont="1" applyBorder="1" applyAlignment="1">
      <alignment horizontal="center" vertical="center"/>
    </xf>
    <xf numFmtId="0" fontId="0" fillId="0" borderId="8" xfId="0" applyBorder="1" applyAlignment="1">
      <alignment horizontal="center" vertical="center"/>
    </xf>
    <xf numFmtId="0" fontId="0" fillId="0" borderId="20" xfId="0" applyBorder="1" applyAlignment="1">
      <alignment horizontal="left" vertical="top"/>
    </xf>
    <xf numFmtId="0" fontId="0" fillId="0" borderId="13" xfId="0" applyBorder="1" applyAlignment="1">
      <alignment horizontal="left" vertical="top"/>
    </xf>
    <xf numFmtId="0" fontId="0" fillId="0" borderId="11" xfId="0" applyBorder="1" applyAlignment="1">
      <alignment horizontal="left" vertical="top"/>
    </xf>
    <xf numFmtId="0" fontId="1" fillId="0" borderId="15" xfId="0" applyFont="1" applyBorder="1" applyAlignment="1">
      <alignment horizontal="left" vertical="top"/>
    </xf>
    <xf numFmtId="0" fontId="1" fillId="0" borderId="11" xfId="0" applyFont="1" applyBorder="1" applyAlignment="1">
      <alignment horizontal="left" vertical="top"/>
    </xf>
    <xf numFmtId="0" fontId="0" fillId="0" borderId="0" xfId="0" applyAlignment="1">
      <alignment horizontal="left" vertical="top"/>
    </xf>
    <xf numFmtId="0" fontId="4" fillId="0" borderId="27" xfId="0" applyFont="1" applyBorder="1" applyAlignment="1">
      <alignment horizontal="center" vertical="top"/>
    </xf>
    <xf numFmtId="2" fontId="0" fillId="0" borderId="0" xfId="0" applyNumberFormat="1" applyAlignment="1">
      <alignment vertical="center"/>
    </xf>
    <xf numFmtId="0" fontId="1" fillId="6" borderId="0" xfId="0" applyFont="1" applyFill="1" applyAlignment="1">
      <alignment horizontal="center" vertical="center"/>
    </xf>
    <xf numFmtId="0" fontId="0" fillId="6" borderId="0" xfId="0" applyFill="1"/>
    <xf numFmtId="0" fontId="8" fillId="0" borderId="30" xfId="0" applyFont="1" applyBorder="1" applyAlignment="1">
      <alignment horizontal="center" vertical="center"/>
    </xf>
    <xf numFmtId="0" fontId="7" fillId="0" borderId="29" xfId="0" applyFont="1" applyBorder="1" applyAlignment="1">
      <alignment horizontal="center" vertical="center"/>
    </xf>
    <xf numFmtId="0" fontId="6" fillId="0" borderId="28" xfId="0" applyFont="1" applyBorder="1" applyAlignment="1">
      <alignment horizontal="center" vertical="center"/>
    </xf>
    <xf numFmtId="0" fontId="4" fillId="0" borderId="27" xfId="0" applyFont="1" applyBorder="1" applyAlignment="1">
      <alignment horizontal="center" vertical="center"/>
    </xf>
    <xf numFmtId="0" fontId="1" fillId="0" borderId="7" xfId="0" applyFont="1" applyBorder="1" applyAlignment="1">
      <alignment horizontal="center" vertical="center"/>
    </xf>
    <xf numFmtId="0" fontId="1" fillId="9" borderId="0" xfId="0" applyFont="1" applyFill="1" applyAlignment="1">
      <alignment horizontal="center" vertical="center"/>
    </xf>
    <xf numFmtId="49" fontId="0" fillId="0" borderId="0" xfId="0" applyNumberFormat="1" applyAlignment="1">
      <alignment horizontal="center" vertical="center"/>
    </xf>
    <xf numFmtId="49" fontId="0" fillId="0" borderId="0" xfId="0" applyNumberFormat="1" applyAlignment="1">
      <alignment shrinkToFit="1"/>
    </xf>
    <xf numFmtId="0" fontId="9" fillId="0" borderId="31" xfId="0" applyFont="1" applyBorder="1" applyAlignment="1">
      <alignment horizontal="center" vertical="top"/>
    </xf>
    <xf numFmtId="49" fontId="9" fillId="0" borderId="31" xfId="0" applyNumberFormat="1" applyFont="1" applyBorder="1" applyAlignment="1">
      <alignment horizontal="center" vertical="top"/>
    </xf>
    <xf numFmtId="0" fontId="1" fillId="0" borderId="31" xfId="0" applyFont="1" applyBorder="1" applyAlignment="1">
      <alignment horizontal="center" vertical="center" textRotation="90"/>
    </xf>
    <xf numFmtId="0" fontId="1" fillId="0" borderId="31" xfId="0" applyFont="1" applyBorder="1" applyAlignment="1">
      <alignment vertical="center" textRotation="90"/>
    </xf>
    <xf numFmtId="0" fontId="1" fillId="0" borderId="31" xfId="0" applyFont="1" applyBorder="1" applyAlignment="1">
      <alignment horizontal="center" vertical="center"/>
    </xf>
    <xf numFmtId="0" fontId="0" fillId="0" borderId="31" xfId="0" applyBorder="1" applyAlignment="1">
      <alignment horizontal="center" vertical="center"/>
    </xf>
    <xf numFmtId="0" fontId="0" fillId="0" borderId="0" xfId="0" applyAlignment="1">
      <alignment horizontal="left" vertical="center"/>
    </xf>
    <xf numFmtId="0" fontId="10" fillId="0" borderId="31" xfId="0" applyFont="1" applyBorder="1" applyAlignment="1">
      <alignment horizontal="center" vertical="top"/>
    </xf>
    <xf numFmtId="0" fontId="10" fillId="0" borderId="27" xfId="0" applyFont="1" applyBorder="1" applyAlignment="1">
      <alignment horizontal="center" vertical="top"/>
    </xf>
    <xf numFmtId="164" fontId="0" fillId="0" borderId="0" xfId="0" applyNumberFormat="1" applyAlignment="1">
      <alignment shrinkToFit="1"/>
    </xf>
    <xf numFmtId="0" fontId="0" fillId="0" borderId="0" xfId="0" applyAlignment="1">
      <alignment shrinkToFit="1"/>
    </xf>
    <xf numFmtId="0" fontId="9" fillId="0" borderId="31" xfId="0" applyFont="1" applyBorder="1" applyAlignment="1">
      <alignment horizontal="center" vertical="center"/>
    </xf>
    <xf numFmtId="0" fontId="1" fillId="0" borderId="32" xfId="0" applyFont="1" applyBorder="1" applyAlignment="1">
      <alignment horizontal="center" vertical="center"/>
    </xf>
    <xf numFmtId="0" fontId="0" fillId="0" borderId="32" xfId="0" applyBorder="1" applyAlignment="1">
      <alignment horizontal="center" vertical="center"/>
    </xf>
    <xf numFmtId="0" fontId="11" fillId="0" borderId="33" xfId="0" applyFont="1" applyBorder="1" applyAlignment="1">
      <alignment horizontal="center" vertical="top"/>
    </xf>
    <xf numFmtId="0" fontId="0" fillId="0" borderId="0" xfId="0"/>
    <xf numFmtId="0" fontId="0" fillId="0" borderId="16" xfId="0" applyBorder="1" applyAlignment="1">
      <alignment horizontal="left" vertical="top"/>
    </xf>
    <xf numFmtId="0" fontId="0" fillId="0" borderId="15" xfId="0" applyBorder="1" applyAlignment="1">
      <alignment horizontal="left" vertical="top"/>
    </xf>
    <xf numFmtId="0" fontId="1" fillId="0" borderId="0" xfId="0" applyFont="1" applyAlignment="1">
      <alignment horizontal="left" vertical="top"/>
    </xf>
    <xf numFmtId="0" fontId="0" fillId="0" borderId="17" xfId="0" applyBorder="1" applyAlignment="1">
      <alignment horizontal="left" vertical="top"/>
    </xf>
    <xf numFmtId="0" fontId="0" fillId="0" borderId="18" xfId="0" applyBorder="1" applyAlignment="1">
      <alignment horizontal="left" vertical="top"/>
    </xf>
    <xf numFmtId="0" fontId="0" fillId="0" borderId="0" xfId="0" applyAlignment="1">
      <alignment horizontal="center" vertical="center"/>
    </xf>
    <xf numFmtId="2" fontId="0" fillId="0" borderId="0" xfId="0" applyNumberFormat="1" applyAlignment="1">
      <alignment horizontal="center" vertical="center"/>
    </xf>
    <xf numFmtId="0" fontId="1" fillId="0" borderId="0" xfId="0" applyFont="1" applyAlignment="1">
      <alignment horizontal="center" vertical="center" wrapText="1"/>
    </xf>
    <xf numFmtId="0" fontId="1" fillId="0" borderId="0" xfId="0" applyFont="1" applyAlignment="1">
      <alignment horizontal="center" vertical="center"/>
    </xf>
    <xf numFmtId="0" fontId="1" fillId="0" borderId="0" xfId="0" applyFont="1"/>
    <xf numFmtId="0" fontId="12" fillId="0" borderId="34" xfId="0" applyFont="1" applyBorder="1" applyAlignment="1">
      <alignment horizontal="center" vertical="top"/>
    </xf>
    <xf numFmtId="0" fontId="5" fillId="5" borderId="0" xfId="0" applyFont="1" applyFill="1" applyAlignment="1">
      <alignment horizontal="center" vertical="top" wrapText="1"/>
    </xf>
    <xf numFmtId="0" fontId="0" fillId="0" borderId="0" xfId="0"/>
    <xf numFmtId="0" fontId="1" fillId="0" borderId="18" xfId="0" applyFont="1" applyBorder="1" applyAlignment="1">
      <alignment horizontal="left" vertical="top"/>
    </xf>
    <xf numFmtId="0" fontId="0" fillId="0" borderId="17" xfId="0" applyBorder="1"/>
    <xf numFmtId="0" fontId="0" fillId="0" borderId="18" xfId="0" applyBorder="1"/>
    <xf numFmtId="0" fontId="1" fillId="0" borderId="20" xfId="0" applyFont="1" applyBorder="1" applyAlignment="1">
      <alignment horizontal="left" vertical="top"/>
    </xf>
    <xf numFmtId="0" fontId="1" fillId="0" borderId="0" xfId="0" applyFont="1" applyAlignment="1">
      <alignment horizontal="left" vertical="top"/>
    </xf>
    <xf numFmtId="0" fontId="0" fillId="0" borderId="20" xfId="0" applyBorder="1"/>
    <xf numFmtId="0" fontId="0" fillId="0" borderId="15" xfId="0" applyBorder="1" applyAlignment="1">
      <alignment horizontal="left" vertical="top"/>
    </xf>
    <xf numFmtId="0" fontId="0" fillId="0" borderId="16" xfId="0" applyBorder="1" applyAlignment="1">
      <alignment horizontal="left" vertical="top"/>
    </xf>
    <xf numFmtId="0" fontId="0" fillId="0" borderId="18" xfId="0" applyBorder="1" applyAlignment="1">
      <alignment horizontal="left" vertical="top"/>
    </xf>
    <xf numFmtId="0" fontId="1" fillId="0" borderId="13" xfId="0" applyFont="1" applyBorder="1" applyAlignment="1">
      <alignment horizontal="left" vertical="top"/>
    </xf>
    <xf numFmtId="0" fontId="1" fillId="0" borderId="16" xfId="0" applyFont="1" applyBorder="1" applyAlignment="1">
      <alignment horizontal="left" vertical="top"/>
    </xf>
    <xf numFmtId="0" fontId="0" fillId="0" borderId="17" xfId="0" applyBorder="1" applyAlignment="1">
      <alignment horizontal="left" vertical="top"/>
    </xf>
    <xf numFmtId="0" fontId="1" fillId="0" borderId="24" xfId="0" applyFont="1" applyBorder="1" applyAlignment="1">
      <alignment horizontal="center" vertical="center" wrapText="1"/>
    </xf>
    <xf numFmtId="0" fontId="0" fillId="0" borderId="21" xfId="0" applyBorder="1"/>
    <xf numFmtId="0" fontId="0" fillId="0" borderId="24" xfId="0" applyBorder="1"/>
    <xf numFmtId="0" fontId="1" fillId="8" borderId="0" xfId="0" applyFont="1" applyFill="1" applyAlignment="1">
      <alignment horizontal="center" vertical="center" wrapText="1"/>
    </xf>
    <xf numFmtId="0" fontId="0" fillId="0" borderId="0" xfId="0" applyAlignment="1">
      <alignment horizontal="center" vertical="center"/>
    </xf>
    <xf numFmtId="0" fontId="3" fillId="7" borderId="0" xfId="0" applyFont="1" applyFill="1" applyAlignment="1">
      <alignment horizontal="center" vertical="center" wrapText="1"/>
    </xf>
    <xf numFmtId="2" fontId="0" fillId="0" borderId="0" xfId="0" applyNumberFormat="1" applyAlignment="1">
      <alignment horizontal="center" vertical="center"/>
    </xf>
    <xf numFmtId="0" fontId="1" fillId="0" borderId="0" xfId="0" applyFont="1" applyAlignment="1">
      <alignment horizontal="center" vertical="center" wrapText="1"/>
    </xf>
    <xf numFmtId="0" fontId="1" fillId="0" borderId="24" xfId="0" applyFont="1" applyBorder="1" applyAlignment="1">
      <alignment horizontal="center" vertical="center"/>
    </xf>
    <xf numFmtId="0" fontId="1" fillId="4" borderId="0" xfId="0" applyFont="1" applyFill="1" applyAlignment="1">
      <alignment horizontal="center" vertical="center"/>
    </xf>
    <xf numFmtId="0" fontId="1" fillId="4" borderId="17" xfId="0" applyFont="1" applyFill="1" applyBorder="1" applyAlignment="1">
      <alignment horizontal="center" vertical="center" wrapText="1"/>
    </xf>
    <xf numFmtId="0" fontId="1" fillId="0" borderId="0" xfId="0" applyFont="1" applyAlignment="1">
      <alignment horizontal="center" vertical="center"/>
    </xf>
    <xf numFmtId="0" fontId="1" fillId="0" borderId="0" xfId="0" applyFont="1" applyAlignment="1">
      <alignment horizontal="center"/>
    </xf>
    <xf numFmtId="0" fontId="1" fillId="0" borderId="0" xfId="0" applyFont="1"/>
    <xf numFmtId="0" fontId="0" fillId="0" borderId="0" xfId="0" applyNumberFormat="1"/>
  </cellXfs>
  <cellStyles count="1">
    <cellStyle name="Normal" xfId="0" builtinId="0"/>
  </cellStyles>
  <dxfs count="41">
    <dxf>
      <fill>
        <patternFill>
          <bgColor theme="5" tint="0.59996337778862885"/>
        </patternFill>
      </fill>
    </dxf>
    <dxf>
      <fill>
        <patternFill>
          <bgColor theme="5" tint="0.59996337778862885"/>
        </patternFill>
      </fill>
    </dxf>
    <dxf>
      <fill>
        <patternFill>
          <bgColor theme="9" tint="0.59996337778862885"/>
        </patternFill>
      </fill>
    </dxf>
    <dxf>
      <fill>
        <patternFill>
          <bgColor theme="5" tint="0.59996337778862885"/>
        </patternFill>
      </fill>
    </dxf>
    <dxf>
      <fill>
        <patternFill>
          <bgColor theme="9" tint="0.59996337778862885"/>
        </patternFill>
      </fill>
    </dxf>
    <dxf>
      <fill>
        <patternFill>
          <bgColor theme="5" tint="0.59996337778862885"/>
        </patternFill>
      </fill>
    </dxf>
    <dxf>
      <fill>
        <patternFill>
          <bgColor theme="9" tint="0.59996337778862885"/>
        </patternFill>
      </fill>
    </dxf>
    <dxf>
      <fill>
        <patternFill>
          <bgColor theme="5" tint="0.59996337778862885"/>
        </patternFill>
      </fill>
    </dxf>
    <dxf>
      <fill>
        <patternFill>
          <bgColor theme="5" tint="0.59996337778862885"/>
        </patternFill>
      </fill>
    </dxf>
    <dxf>
      <fill>
        <patternFill>
          <bgColor theme="2"/>
        </patternFill>
      </fill>
    </dxf>
    <dxf>
      <font>
        <color theme="5"/>
      </font>
      <fill>
        <patternFill>
          <bgColor theme="5" tint="0.39994506668294322"/>
        </patternFill>
      </fill>
    </dxf>
    <dxf>
      <fill>
        <patternFill>
          <bgColor theme="1" tint="0.499984740745262"/>
        </patternFill>
      </fill>
    </dxf>
    <dxf>
      <font>
        <color theme="5"/>
      </font>
      <fill>
        <patternFill>
          <bgColor theme="5" tint="0.59996337778862885"/>
        </patternFill>
      </fill>
    </dxf>
    <dxf>
      <font>
        <color theme="5"/>
      </font>
      <fill>
        <patternFill>
          <bgColor theme="5" tint="-0.24994659260841701"/>
        </patternFill>
      </fill>
    </dxf>
    <dxf>
      <font>
        <color theme="5"/>
      </font>
      <fill>
        <patternFill>
          <bgColor theme="5" tint="0.39994506668294322"/>
        </patternFill>
      </fill>
    </dxf>
    <dxf>
      <fill>
        <patternFill>
          <bgColor theme="1" tint="0.499984740745262"/>
        </patternFill>
      </fill>
    </dxf>
    <dxf>
      <fill>
        <patternFill>
          <bgColor theme="2"/>
        </patternFill>
      </fill>
    </dxf>
    <dxf>
      <font>
        <color theme="5"/>
      </font>
      <fill>
        <patternFill>
          <bgColor theme="5" tint="0.39994506668294322"/>
        </patternFill>
      </fill>
    </dxf>
    <dxf>
      <fill>
        <patternFill>
          <bgColor theme="1" tint="0.499984740745262"/>
        </patternFill>
      </fill>
    </dxf>
    <dxf>
      <fill>
        <patternFill>
          <bgColor theme="1" tint="0.499984740745262"/>
        </patternFill>
      </fill>
    </dxf>
    <dxf>
      <fill>
        <patternFill>
          <bgColor theme="2"/>
        </patternFill>
      </fill>
    </dxf>
    <dxf>
      <font>
        <color theme="5"/>
      </font>
      <fill>
        <patternFill>
          <bgColor theme="5" tint="0.39994506668294322"/>
        </patternFill>
      </fill>
    </dxf>
    <dxf>
      <fill>
        <patternFill>
          <bgColor theme="1" tint="0.499984740745262"/>
        </patternFill>
      </fill>
    </dxf>
    <dxf>
      <fill>
        <patternFill>
          <bgColor theme="1" tint="0.499984740745262"/>
        </patternFill>
      </fill>
    </dxf>
    <dxf>
      <fill>
        <patternFill>
          <bgColor theme="2"/>
        </patternFill>
      </fill>
    </dxf>
    <dxf>
      <font>
        <color theme="5"/>
      </font>
      <fill>
        <patternFill>
          <bgColor theme="5" tint="0.39994506668294322"/>
        </patternFill>
      </fill>
    </dxf>
    <dxf>
      <fill>
        <patternFill>
          <bgColor theme="1" tint="0.499984740745262"/>
        </patternFill>
      </fill>
    </dxf>
    <dxf>
      <fill>
        <patternFill>
          <bgColor theme="2"/>
        </patternFill>
      </fill>
    </dxf>
    <dxf>
      <font>
        <color theme="5"/>
      </font>
      <fill>
        <patternFill>
          <bgColor theme="5" tint="0.39994506668294322"/>
        </patternFill>
      </fill>
    </dxf>
    <dxf>
      <fill>
        <patternFill>
          <bgColor theme="2"/>
        </patternFill>
      </fill>
    </dxf>
    <dxf>
      <font>
        <color theme="5"/>
      </font>
      <fill>
        <patternFill>
          <bgColor theme="5" tint="0.39994506668294322"/>
        </patternFill>
      </fill>
    </dxf>
    <dxf>
      <fill>
        <patternFill>
          <bgColor theme="1" tint="0.499984740745262"/>
        </patternFill>
      </fill>
    </dxf>
    <dxf>
      <font>
        <color theme="5"/>
      </font>
      <fill>
        <patternFill>
          <bgColor theme="5" tint="0.59996337778862885"/>
        </patternFill>
      </fill>
    </dxf>
    <dxf>
      <font>
        <color theme="5"/>
      </font>
      <fill>
        <patternFill>
          <bgColor theme="5" tint="-0.24994659260841701"/>
        </patternFill>
      </fill>
    </dxf>
    <dxf>
      <font>
        <color theme="5"/>
      </font>
      <fill>
        <patternFill>
          <bgColor theme="5" tint="0.39994506668294322"/>
        </patternFill>
      </fill>
    </dxf>
    <dxf>
      <font>
        <color theme="5"/>
      </font>
      <fill>
        <patternFill>
          <bgColor theme="5" tint="0.59996337778862885"/>
        </patternFill>
      </fill>
    </dxf>
    <dxf>
      <font>
        <color theme="5"/>
      </font>
      <fill>
        <patternFill>
          <bgColor theme="5" tint="-0.24994659260841701"/>
        </patternFill>
      </fill>
    </dxf>
    <dxf>
      <font>
        <color theme="5"/>
      </font>
      <fill>
        <patternFill>
          <bgColor theme="5" tint="0.39994506668294322"/>
        </patternFill>
      </fill>
    </dxf>
    <dxf>
      <font>
        <color theme="0"/>
      </font>
      <fill>
        <patternFill>
          <bgColor rgb="FF0070C0"/>
        </patternFill>
      </fill>
    </dxf>
    <dxf>
      <fill>
        <patternFill>
          <bgColor rgb="FF92D050"/>
        </patternFill>
      </fill>
    </dxf>
    <dxf>
      <fill>
        <patternFill>
          <bgColor rgb="FFFF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Force Required to resist</a:t>
            </a:r>
            <a:r>
              <a:rPr lang="en-US" baseline="0"/>
              <a:t> a perturbation</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4"/>
          <c:order val="3"/>
          <c:tx>
            <c:strRef>
              <c:f>'FORCE - PERTURBATION'!$I$1</c:f>
              <c:strCache>
                <c:ptCount val="1"/>
                <c:pt idx="0">
                  <c:v>LIMIT</c:v>
                </c:pt>
              </c:strCache>
            </c:strRef>
          </c:tx>
          <c:spPr>
            <a:ln w="28575" cap="rnd">
              <a:solidFill>
                <a:schemeClr val="tx1"/>
              </a:solidFill>
              <a:round/>
            </a:ln>
            <a:effectLst/>
          </c:spPr>
          <c:marker>
            <c:symbol val="none"/>
          </c:marker>
          <c:cat>
            <c:strRef>
              <c:f>'FORCE - PERTURBATION'!$A$2:$A$108</c:f>
              <c:strCache>
                <c:ptCount val="107"/>
                <c:pt idx="0">
                  <c:v>Kit_Tab-hold_-X</c:v>
                </c:pt>
                <c:pt idx="1">
                  <c:v>Kit_Tab-hold_Y</c:v>
                </c:pt>
                <c:pt idx="2">
                  <c:v>Kit_Tab-hold_-Y</c:v>
                </c:pt>
                <c:pt idx="3">
                  <c:v>Kit_Tab-hold_Z</c:v>
                </c:pt>
                <c:pt idx="4">
                  <c:v>Kit_Tab-hold_-Z</c:v>
                </c:pt>
                <c:pt idx="5">
                  <c:v>Kit_Tab-open</c:v>
                </c:pt>
                <c:pt idx="6">
                  <c:v>Kit_Tab-hold_X</c:v>
                </c:pt>
                <c:pt idx="7">
                  <c:v>Red_Plug-hold_Z</c:v>
                </c:pt>
                <c:pt idx="8">
                  <c:v>Yellow_Plug-hold_-X</c:v>
                </c:pt>
                <c:pt idx="9">
                  <c:v>Yellow_Plug-hold_X</c:v>
                </c:pt>
                <c:pt idx="10">
                  <c:v>Red_Plug-hold_Y</c:v>
                </c:pt>
                <c:pt idx="11">
                  <c:v>Red_Plug-hold_-Y</c:v>
                </c:pt>
                <c:pt idx="12">
                  <c:v>Yellow_Plug-hold_-Y</c:v>
                </c:pt>
                <c:pt idx="13">
                  <c:v>Red_Plug-hold_-Z</c:v>
                </c:pt>
                <c:pt idx="14">
                  <c:v>Tube_Clamp-hold_-Y</c:v>
                </c:pt>
                <c:pt idx="15">
                  <c:v>Marker_Cap-hold_Z</c:v>
                </c:pt>
                <c:pt idx="16">
                  <c:v>Marker_Cap-hold_-Z</c:v>
                </c:pt>
                <c:pt idx="17">
                  <c:v>Yellow_Plug-hold_Y</c:v>
                </c:pt>
                <c:pt idx="18">
                  <c:v>Marker_Cap-hold_Y</c:v>
                </c:pt>
                <c:pt idx="19">
                  <c:v>Marker_Cap-recap</c:v>
                </c:pt>
                <c:pt idx="20">
                  <c:v>Marker_Cap-uncap</c:v>
                </c:pt>
                <c:pt idx="21">
                  <c:v>Red_Plug-hold_X</c:v>
                </c:pt>
                <c:pt idx="22">
                  <c:v>Yellow_Plug-hold_-Z</c:v>
                </c:pt>
                <c:pt idx="23">
                  <c:v>Yellow_Plug-hold_Z</c:v>
                </c:pt>
                <c:pt idx="24">
                  <c:v>Red_Plug-hold_-X</c:v>
                </c:pt>
                <c:pt idx="25">
                  <c:v>Tube_Clamp-hold_Z</c:v>
                </c:pt>
                <c:pt idx="26">
                  <c:v>Tube_Clamp-hold_X</c:v>
                </c:pt>
                <c:pt idx="27">
                  <c:v>Tube_Clamp-hold_-X</c:v>
                </c:pt>
                <c:pt idx="28">
                  <c:v>Petri-hold_-X</c:v>
                </c:pt>
                <c:pt idx="29">
                  <c:v>Marker_Cap-hold_X</c:v>
                </c:pt>
                <c:pt idx="30">
                  <c:v>Marker_Cap-hold_-X</c:v>
                </c:pt>
                <c:pt idx="31">
                  <c:v>Marker_Cap-hold_-Y</c:v>
                </c:pt>
                <c:pt idx="32">
                  <c:v>Tube_Clamp-hold_Y</c:v>
                </c:pt>
                <c:pt idx="33">
                  <c:v>Marker-hold_-X</c:v>
                </c:pt>
                <c:pt idx="34">
                  <c:v>Glass_Vial-hold_-X</c:v>
                </c:pt>
                <c:pt idx="35">
                  <c:v>Glass_Vial-hold_X</c:v>
                </c:pt>
                <c:pt idx="36">
                  <c:v>Needle-hold_-X</c:v>
                </c:pt>
                <c:pt idx="37">
                  <c:v>Tube-hold_-X</c:v>
                </c:pt>
                <c:pt idx="38">
                  <c:v>Petri-hold_Y</c:v>
                </c:pt>
                <c:pt idx="39">
                  <c:v>Petri-hold_X</c:v>
                </c:pt>
                <c:pt idx="40">
                  <c:v>Tube-hold_-Y</c:v>
                </c:pt>
                <c:pt idx="41">
                  <c:v>Petri-hold_-Z</c:v>
                </c:pt>
                <c:pt idx="42">
                  <c:v>Needle-hold_Y</c:v>
                </c:pt>
                <c:pt idx="43">
                  <c:v>Needle-hold_-Y</c:v>
                </c:pt>
                <c:pt idx="44">
                  <c:v>Petri-hold_-Y</c:v>
                </c:pt>
                <c:pt idx="45">
                  <c:v>Glass_Vial-hold_-Z</c:v>
                </c:pt>
                <c:pt idx="46">
                  <c:v>Glass_Vial-hold_Z</c:v>
                </c:pt>
                <c:pt idx="47">
                  <c:v>Marker-hold_Z</c:v>
                </c:pt>
                <c:pt idx="48">
                  <c:v>Marker-hold_-Z</c:v>
                </c:pt>
                <c:pt idx="49">
                  <c:v>Needle-hold horizontal</c:v>
                </c:pt>
                <c:pt idx="50">
                  <c:v>Needle-hold_X</c:v>
                </c:pt>
                <c:pt idx="51">
                  <c:v>Canister-hold_-X</c:v>
                </c:pt>
                <c:pt idx="52">
                  <c:v>Tube_Clamp-hold_-Z</c:v>
                </c:pt>
                <c:pt idx="53">
                  <c:v>Glass_Vial-hold_-Y</c:v>
                </c:pt>
                <c:pt idx="54">
                  <c:v>Glass_Vial-hold_Y</c:v>
                </c:pt>
                <c:pt idx="55">
                  <c:v>Needle-hold_Z</c:v>
                </c:pt>
                <c:pt idx="56">
                  <c:v>Needle-hold_-Z</c:v>
                </c:pt>
                <c:pt idx="57">
                  <c:v>Marker-hold_X</c:v>
                </c:pt>
                <c:pt idx="58">
                  <c:v>Tube-hold_X</c:v>
                </c:pt>
                <c:pt idx="59">
                  <c:v>Tube-hold_Y</c:v>
                </c:pt>
                <c:pt idx="60">
                  <c:v>Petri-hold_Z</c:v>
                </c:pt>
                <c:pt idx="61">
                  <c:v>Marker-hold_Y</c:v>
                </c:pt>
                <c:pt idx="62">
                  <c:v>Tube-hold_Z</c:v>
                </c:pt>
                <c:pt idx="63">
                  <c:v>Tube-hold_-Z</c:v>
                </c:pt>
                <c:pt idx="64">
                  <c:v>Canister-hold_-Z</c:v>
                </c:pt>
                <c:pt idx="65">
                  <c:v>Canister-hold_-Y</c:v>
                </c:pt>
                <c:pt idx="66">
                  <c:v>Petri-write</c:v>
                </c:pt>
                <c:pt idx="67">
                  <c:v>Canister-hold_X</c:v>
                </c:pt>
                <c:pt idx="68">
                  <c:v>Scissors-hold_Z</c:v>
                </c:pt>
                <c:pt idx="69">
                  <c:v>Scissors-hold_-Z</c:v>
                </c:pt>
                <c:pt idx="70">
                  <c:v>Canister-hold_Z</c:v>
                </c:pt>
                <c:pt idx="71">
                  <c:v>Marker-hold_-Y</c:v>
                </c:pt>
                <c:pt idx="72">
                  <c:v>Canister-hold_Y</c:v>
                </c:pt>
                <c:pt idx="73">
                  <c:v>Scissors-hold_-Y</c:v>
                </c:pt>
                <c:pt idx="74">
                  <c:v>Scissors-hold_Y</c:v>
                </c:pt>
                <c:pt idx="75">
                  <c:v>Kit-hold_-X</c:v>
                </c:pt>
                <c:pt idx="76">
                  <c:v>Kit-hold_-Y</c:v>
                </c:pt>
                <c:pt idx="77">
                  <c:v>Kit-hold_X</c:v>
                </c:pt>
                <c:pt idx="78">
                  <c:v>Rinse_Glass-hold_-X</c:v>
                </c:pt>
                <c:pt idx="79">
                  <c:v>Kit-hold_-Z</c:v>
                </c:pt>
                <c:pt idx="80">
                  <c:v>Kit-hold_Y</c:v>
                </c:pt>
                <c:pt idx="81">
                  <c:v>Rinse_Glass-hold_X</c:v>
                </c:pt>
                <c:pt idx="82">
                  <c:v>Marker-write</c:v>
                </c:pt>
                <c:pt idx="83">
                  <c:v>Rinse_Glass-hold_Y</c:v>
                </c:pt>
                <c:pt idx="84">
                  <c:v>Rinse_Glass-hold_Z</c:v>
                </c:pt>
                <c:pt idx="85">
                  <c:v>Kit-hold_Z</c:v>
                </c:pt>
                <c:pt idx="86">
                  <c:v>Rinse_Glass-hold_-Z</c:v>
                </c:pt>
                <c:pt idx="87">
                  <c:v>Yellow_Plug-insert</c:v>
                </c:pt>
                <c:pt idx="88">
                  <c:v>Scissors-hold_X</c:v>
                </c:pt>
                <c:pt idx="89">
                  <c:v>Scissors-hold_-X</c:v>
                </c:pt>
                <c:pt idx="90">
                  <c:v>Rinse_Glass-hold_-Y</c:v>
                </c:pt>
                <c:pt idx="91">
                  <c:v>Red_Plug-remove</c:v>
                </c:pt>
                <c:pt idx="92">
                  <c:v>Tube_Clamp-unclamp</c:v>
                </c:pt>
                <c:pt idx="93">
                  <c:v>Needle_Cap-uncap</c:v>
                </c:pt>
                <c:pt idx="94">
                  <c:v>Glass_Vial-open</c:v>
                </c:pt>
                <c:pt idx="95">
                  <c:v>Needle-uncap</c:v>
                </c:pt>
                <c:pt idx="96">
                  <c:v>Needle-unpierce</c:v>
                </c:pt>
                <c:pt idx="97">
                  <c:v>Marker-uncap</c:v>
                </c:pt>
                <c:pt idx="98">
                  <c:v>Tube-insert</c:v>
                </c:pt>
                <c:pt idx="99">
                  <c:v>Needle-pierce</c:v>
                </c:pt>
                <c:pt idx="100">
                  <c:v>Kit-open</c:v>
                </c:pt>
                <c:pt idx="101">
                  <c:v>Marker-recap</c:v>
                </c:pt>
                <c:pt idx="102">
                  <c:v>Scissors-cut</c:v>
                </c:pt>
                <c:pt idx="103">
                  <c:v>Tube_Clamp-clamp</c:v>
                </c:pt>
                <c:pt idx="104">
                  <c:v>Canister-remove</c:v>
                </c:pt>
                <c:pt idx="105">
                  <c:v>Red_Plug-insert</c:v>
                </c:pt>
                <c:pt idx="106">
                  <c:v>Canister-insert</c:v>
                </c:pt>
              </c:strCache>
            </c:strRef>
          </c:cat>
          <c:val>
            <c:numRef>
              <c:f>'FORCE - PERTURBATION'!$I$2:$I$108</c:f>
              <c:numCache>
                <c:formatCode>General</c:formatCode>
                <c:ptCount val="107"/>
                <c:pt idx="0">
                  <c:v>20</c:v>
                </c:pt>
                <c:pt idx="1">
                  <c:v>20</c:v>
                </c:pt>
                <c:pt idx="2">
                  <c:v>20</c:v>
                </c:pt>
                <c:pt idx="3">
                  <c:v>20</c:v>
                </c:pt>
                <c:pt idx="4">
                  <c:v>20</c:v>
                </c:pt>
                <c:pt idx="5">
                  <c:v>20</c:v>
                </c:pt>
                <c:pt idx="6">
                  <c:v>20</c:v>
                </c:pt>
                <c:pt idx="7">
                  <c:v>20</c:v>
                </c:pt>
                <c:pt idx="8">
                  <c:v>20</c:v>
                </c:pt>
                <c:pt idx="9">
                  <c:v>20</c:v>
                </c:pt>
                <c:pt idx="10">
                  <c:v>20</c:v>
                </c:pt>
                <c:pt idx="11">
                  <c:v>20</c:v>
                </c:pt>
                <c:pt idx="12">
                  <c:v>20</c:v>
                </c:pt>
                <c:pt idx="13">
                  <c:v>20</c:v>
                </c:pt>
                <c:pt idx="14">
                  <c:v>20</c:v>
                </c:pt>
                <c:pt idx="15">
                  <c:v>20</c:v>
                </c:pt>
                <c:pt idx="16">
                  <c:v>20</c:v>
                </c:pt>
                <c:pt idx="17">
                  <c:v>20</c:v>
                </c:pt>
                <c:pt idx="18">
                  <c:v>20</c:v>
                </c:pt>
                <c:pt idx="19">
                  <c:v>20</c:v>
                </c:pt>
                <c:pt idx="20">
                  <c:v>20</c:v>
                </c:pt>
                <c:pt idx="21">
                  <c:v>20</c:v>
                </c:pt>
                <c:pt idx="22">
                  <c:v>20</c:v>
                </c:pt>
                <c:pt idx="23">
                  <c:v>20</c:v>
                </c:pt>
                <c:pt idx="24">
                  <c:v>20</c:v>
                </c:pt>
                <c:pt idx="25">
                  <c:v>20</c:v>
                </c:pt>
                <c:pt idx="26">
                  <c:v>20</c:v>
                </c:pt>
                <c:pt idx="27">
                  <c:v>20</c:v>
                </c:pt>
                <c:pt idx="28">
                  <c:v>20</c:v>
                </c:pt>
                <c:pt idx="29">
                  <c:v>20</c:v>
                </c:pt>
                <c:pt idx="30">
                  <c:v>20</c:v>
                </c:pt>
                <c:pt idx="31">
                  <c:v>20</c:v>
                </c:pt>
                <c:pt idx="32">
                  <c:v>20</c:v>
                </c:pt>
                <c:pt idx="33">
                  <c:v>20</c:v>
                </c:pt>
                <c:pt idx="34">
                  <c:v>20</c:v>
                </c:pt>
                <c:pt idx="35">
                  <c:v>20</c:v>
                </c:pt>
                <c:pt idx="36">
                  <c:v>20</c:v>
                </c:pt>
                <c:pt idx="37">
                  <c:v>20</c:v>
                </c:pt>
                <c:pt idx="38">
                  <c:v>20</c:v>
                </c:pt>
                <c:pt idx="39">
                  <c:v>20</c:v>
                </c:pt>
                <c:pt idx="40">
                  <c:v>20</c:v>
                </c:pt>
                <c:pt idx="41">
                  <c:v>20</c:v>
                </c:pt>
                <c:pt idx="42">
                  <c:v>20</c:v>
                </c:pt>
                <c:pt idx="43">
                  <c:v>20</c:v>
                </c:pt>
                <c:pt idx="44">
                  <c:v>20</c:v>
                </c:pt>
                <c:pt idx="45">
                  <c:v>20</c:v>
                </c:pt>
                <c:pt idx="46">
                  <c:v>20</c:v>
                </c:pt>
                <c:pt idx="47">
                  <c:v>20</c:v>
                </c:pt>
                <c:pt idx="48">
                  <c:v>20</c:v>
                </c:pt>
                <c:pt idx="49">
                  <c:v>20</c:v>
                </c:pt>
                <c:pt idx="50">
                  <c:v>20</c:v>
                </c:pt>
                <c:pt idx="51">
                  <c:v>20</c:v>
                </c:pt>
                <c:pt idx="52">
                  <c:v>20</c:v>
                </c:pt>
                <c:pt idx="53">
                  <c:v>20</c:v>
                </c:pt>
                <c:pt idx="54">
                  <c:v>20</c:v>
                </c:pt>
                <c:pt idx="55">
                  <c:v>20</c:v>
                </c:pt>
                <c:pt idx="56">
                  <c:v>20</c:v>
                </c:pt>
                <c:pt idx="57">
                  <c:v>20</c:v>
                </c:pt>
                <c:pt idx="58">
                  <c:v>20</c:v>
                </c:pt>
                <c:pt idx="59">
                  <c:v>20</c:v>
                </c:pt>
                <c:pt idx="60">
                  <c:v>20</c:v>
                </c:pt>
                <c:pt idx="61">
                  <c:v>20</c:v>
                </c:pt>
                <c:pt idx="62">
                  <c:v>20</c:v>
                </c:pt>
                <c:pt idx="63">
                  <c:v>20</c:v>
                </c:pt>
                <c:pt idx="64">
                  <c:v>20</c:v>
                </c:pt>
                <c:pt idx="65">
                  <c:v>20</c:v>
                </c:pt>
                <c:pt idx="66">
                  <c:v>20</c:v>
                </c:pt>
                <c:pt idx="67">
                  <c:v>20</c:v>
                </c:pt>
                <c:pt idx="68">
                  <c:v>20</c:v>
                </c:pt>
                <c:pt idx="69">
                  <c:v>20</c:v>
                </c:pt>
                <c:pt idx="70">
                  <c:v>20</c:v>
                </c:pt>
                <c:pt idx="71">
                  <c:v>20</c:v>
                </c:pt>
                <c:pt idx="72">
                  <c:v>20</c:v>
                </c:pt>
                <c:pt idx="73">
                  <c:v>20</c:v>
                </c:pt>
                <c:pt idx="74">
                  <c:v>20</c:v>
                </c:pt>
                <c:pt idx="75">
                  <c:v>20</c:v>
                </c:pt>
                <c:pt idx="76">
                  <c:v>20</c:v>
                </c:pt>
                <c:pt idx="77">
                  <c:v>20</c:v>
                </c:pt>
                <c:pt idx="78">
                  <c:v>20</c:v>
                </c:pt>
                <c:pt idx="79">
                  <c:v>20</c:v>
                </c:pt>
                <c:pt idx="80">
                  <c:v>20</c:v>
                </c:pt>
                <c:pt idx="81">
                  <c:v>20</c:v>
                </c:pt>
                <c:pt idx="82">
                  <c:v>20</c:v>
                </c:pt>
                <c:pt idx="83">
                  <c:v>20</c:v>
                </c:pt>
                <c:pt idx="84">
                  <c:v>20</c:v>
                </c:pt>
                <c:pt idx="85">
                  <c:v>20</c:v>
                </c:pt>
                <c:pt idx="86">
                  <c:v>20</c:v>
                </c:pt>
                <c:pt idx="87">
                  <c:v>20</c:v>
                </c:pt>
                <c:pt idx="88">
                  <c:v>20</c:v>
                </c:pt>
                <c:pt idx="89">
                  <c:v>20</c:v>
                </c:pt>
                <c:pt idx="90">
                  <c:v>20</c:v>
                </c:pt>
                <c:pt idx="91">
                  <c:v>20</c:v>
                </c:pt>
                <c:pt idx="92">
                  <c:v>20</c:v>
                </c:pt>
                <c:pt idx="93">
                  <c:v>20</c:v>
                </c:pt>
                <c:pt idx="94">
                  <c:v>20</c:v>
                </c:pt>
                <c:pt idx="95">
                  <c:v>20</c:v>
                </c:pt>
                <c:pt idx="96">
                  <c:v>20</c:v>
                </c:pt>
                <c:pt idx="97">
                  <c:v>20</c:v>
                </c:pt>
                <c:pt idx="98">
                  <c:v>20</c:v>
                </c:pt>
                <c:pt idx="99">
                  <c:v>20</c:v>
                </c:pt>
                <c:pt idx="100">
                  <c:v>20</c:v>
                </c:pt>
                <c:pt idx="101">
                  <c:v>20</c:v>
                </c:pt>
                <c:pt idx="102">
                  <c:v>20</c:v>
                </c:pt>
                <c:pt idx="103">
                  <c:v>20</c:v>
                </c:pt>
                <c:pt idx="104">
                  <c:v>20</c:v>
                </c:pt>
                <c:pt idx="105">
                  <c:v>20</c:v>
                </c:pt>
                <c:pt idx="106">
                  <c:v>20</c:v>
                </c:pt>
              </c:numCache>
            </c:numRef>
          </c:val>
          <c:smooth val="0"/>
          <c:extLst>
            <c:ext xmlns:c16="http://schemas.microsoft.com/office/drawing/2014/chart" uri="{C3380CC4-5D6E-409C-BE32-E72D297353CC}">
              <c16:uniqueId val="{00000004-3EA0-4277-91D8-68294DA127A8}"/>
            </c:ext>
          </c:extLst>
        </c:ser>
        <c:dLbls>
          <c:showLegendKey val="0"/>
          <c:showVal val="0"/>
          <c:showCatName val="0"/>
          <c:showSerName val="0"/>
          <c:showPercent val="0"/>
          <c:showBubbleSize val="0"/>
        </c:dLbls>
        <c:marker val="1"/>
        <c:smooth val="0"/>
        <c:axId val="413229024"/>
        <c:axId val="413225088"/>
      </c:lineChart>
      <c:scatterChart>
        <c:scatterStyle val="lineMarker"/>
        <c:varyColors val="0"/>
        <c:ser>
          <c:idx val="0"/>
          <c:order val="0"/>
          <c:tx>
            <c:strRef>
              <c:f>'FORCE - PERTURBATION'!$E$1</c:f>
              <c:strCache>
                <c:ptCount val="1"/>
                <c:pt idx="0">
                  <c:v>REQUIRED</c:v>
                </c:pt>
              </c:strCache>
            </c:strRef>
          </c:tx>
          <c:spPr>
            <a:ln w="25400" cap="rnd">
              <a:solidFill>
                <a:srgbClr val="FFC000"/>
              </a:solidFill>
              <a:round/>
            </a:ln>
            <a:effectLst/>
          </c:spPr>
          <c:marker>
            <c:symbol val="circle"/>
            <c:size val="5"/>
            <c:spPr>
              <a:solidFill>
                <a:srgbClr val="FFC000"/>
              </a:solidFill>
              <a:ln w="9525">
                <a:noFill/>
              </a:ln>
              <a:effectLst/>
            </c:spPr>
          </c:marker>
          <c:xVal>
            <c:strRef>
              <c:f>'FORCE - PERTURBATION'!$A$2:$A$108</c:f>
              <c:strCache>
                <c:ptCount val="107"/>
                <c:pt idx="0">
                  <c:v>Kit_Tab-hold_-X</c:v>
                </c:pt>
                <c:pt idx="1">
                  <c:v>Kit_Tab-hold_Y</c:v>
                </c:pt>
                <c:pt idx="2">
                  <c:v>Kit_Tab-hold_-Y</c:v>
                </c:pt>
                <c:pt idx="3">
                  <c:v>Kit_Tab-hold_Z</c:v>
                </c:pt>
                <c:pt idx="4">
                  <c:v>Kit_Tab-hold_-Z</c:v>
                </c:pt>
                <c:pt idx="5">
                  <c:v>Kit_Tab-open</c:v>
                </c:pt>
                <c:pt idx="6">
                  <c:v>Kit_Tab-hold_X</c:v>
                </c:pt>
                <c:pt idx="7">
                  <c:v>Red_Plug-hold_Z</c:v>
                </c:pt>
                <c:pt idx="8">
                  <c:v>Yellow_Plug-hold_-X</c:v>
                </c:pt>
                <c:pt idx="9">
                  <c:v>Yellow_Plug-hold_X</c:v>
                </c:pt>
                <c:pt idx="10">
                  <c:v>Red_Plug-hold_Y</c:v>
                </c:pt>
                <c:pt idx="11">
                  <c:v>Red_Plug-hold_-Y</c:v>
                </c:pt>
                <c:pt idx="12">
                  <c:v>Yellow_Plug-hold_-Y</c:v>
                </c:pt>
                <c:pt idx="13">
                  <c:v>Red_Plug-hold_-Z</c:v>
                </c:pt>
                <c:pt idx="14">
                  <c:v>Tube_Clamp-hold_-Y</c:v>
                </c:pt>
                <c:pt idx="15">
                  <c:v>Marker_Cap-hold_Z</c:v>
                </c:pt>
                <c:pt idx="16">
                  <c:v>Marker_Cap-hold_-Z</c:v>
                </c:pt>
                <c:pt idx="17">
                  <c:v>Yellow_Plug-hold_Y</c:v>
                </c:pt>
                <c:pt idx="18">
                  <c:v>Marker_Cap-hold_Y</c:v>
                </c:pt>
                <c:pt idx="19">
                  <c:v>Marker_Cap-recap</c:v>
                </c:pt>
                <c:pt idx="20">
                  <c:v>Marker_Cap-uncap</c:v>
                </c:pt>
                <c:pt idx="21">
                  <c:v>Red_Plug-hold_X</c:v>
                </c:pt>
                <c:pt idx="22">
                  <c:v>Yellow_Plug-hold_-Z</c:v>
                </c:pt>
                <c:pt idx="23">
                  <c:v>Yellow_Plug-hold_Z</c:v>
                </c:pt>
                <c:pt idx="24">
                  <c:v>Red_Plug-hold_-X</c:v>
                </c:pt>
                <c:pt idx="25">
                  <c:v>Tube_Clamp-hold_Z</c:v>
                </c:pt>
                <c:pt idx="26">
                  <c:v>Tube_Clamp-hold_X</c:v>
                </c:pt>
                <c:pt idx="27">
                  <c:v>Tube_Clamp-hold_-X</c:v>
                </c:pt>
                <c:pt idx="28">
                  <c:v>Petri-hold_-X</c:v>
                </c:pt>
                <c:pt idx="29">
                  <c:v>Marker_Cap-hold_X</c:v>
                </c:pt>
                <c:pt idx="30">
                  <c:v>Marker_Cap-hold_-X</c:v>
                </c:pt>
                <c:pt idx="31">
                  <c:v>Marker_Cap-hold_-Y</c:v>
                </c:pt>
                <c:pt idx="32">
                  <c:v>Tube_Clamp-hold_Y</c:v>
                </c:pt>
                <c:pt idx="33">
                  <c:v>Marker-hold_-X</c:v>
                </c:pt>
                <c:pt idx="34">
                  <c:v>Glass_Vial-hold_-X</c:v>
                </c:pt>
                <c:pt idx="35">
                  <c:v>Glass_Vial-hold_X</c:v>
                </c:pt>
                <c:pt idx="36">
                  <c:v>Needle-hold_-X</c:v>
                </c:pt>
                <c:pt idx="37">
                  <c:v>Tube-hold_-X</c:v>
                </c:pt>
                <c:pt idx="38">
                  <c:v>Petri-hold_Y</c:v>
                </c:pt>
                <c:pt idx="39">
                  <c:v>Petri-hold_X</c:v>
                </c:pt>
                <c:pt idx="40">
                  <c:v>Tube-hold_-Y</c:v>
                </c:pt>
                <c:pt idx="41">
                  <c:v>Petri-hold_-Z</c:v>
                </c:pt>
                <c:pt idx="42">
                  <c:v>Needle-hold_Y</c:v>
                </c:pt>
                <c:pt idx="43">
                  <c:v>Needle-hold_-Y</c:v>
                </c:pt>
                <c:pt idx="44">
                  <c:v>Petri-hold_-Y</c:v>
                </c:pt>
                <c:pt idx="45">
                  <c:v>Glass_Vial-hold_-Z</c:v>
                </c:pt>
                <c:pt idx="46">
                  <c:v>Glass_Vial-hold_Z</c:v>
                </c:pt>
                <c:pt idx="47">
                  <c:v>Marker-hold_Z</c:v>
                </c:pt>
                <c:pt idx="48">
                  <c:v>Marker-hold_-Z</c:v>
                </c:pt>
                <c:pt idx="49">
                  <c:v>Needle-hold horizontal</c:v>
                </c:pt>
                <c:pt idx="50">
                  <c:v>Needle-hold_X</c:v>
                </c:pt>
                <c:pt idx="51">
                  <c:v>Canister-hold_-X</c:v>
                </c:pt>
                <c:pt idx="52">
                  <c:v>Tube_Clamp-hold_-Z</c:v>
                </c:pt>
                <c:pt idx="53">
                  <c:v>Glass_Vial-hold_-Y</c:v>
                </c:pt>
                <c:pt idx="54">
                  <c:v>Glass_Vial-hold_Y</c:v>
                </c:pt>
                <c:pt idx="55">
                  <c:v>Needle-hold_Z</c:v>
                </c:pt>
                <c:pt idx="56">
                  <c:v>Needle-hold_-Z</c:v>
                </c:pt>
                <c:pt idx="57">
                  <c:v>Marker-hold_X</c:v>
                </c:pt>
                <c:pt idx="58">
                  <c:v>Tube-hold_X</c:v>
                </c:pt>
                <c:pt idx="59">
                  <c:v>Tube-hold_Y</c:v>
                </c:pt>
                <c:pt idx="60">
                  <c:v>Petri-hold_Z</c:v>
                </c:pt>
                <c:pt idx="61">
                  <c:v>Marker-hold_Y</c:v>
                </c:pt>
                <c:pt idx="62">
                  <c:v>Tube-hold_Z</c:v>
                </c:pt>
                <c:pt idx="63">
                  <c:v>Tube-hold_-Z</c:v>
                </c:pt>
                <c:pt idx="64">
                  <c:v>Canister-hold_-Z</c:v>
                </c:pt>
                <c:pt idx="65">
                  <c:v>Canister-hold_-Y</c:v>
                </c:pt>
                <c:pt idx="66">
                  <c:v>Petri-write</c:v>
                </c:pt>
                <c:pt idx="67">
                  <c:v>Canister-hold_X</c:v>
                </c:pt>
                <c:pt idx="68">
                  <c:v>Scissors-hold_Z</c:v>
                </c:pt>
                <c:pt idx="69">
                  <c:v>Scissors-hold_-Z</c:v>
                </c:pt>
                <c:pt idx="70">
                  <c:v>Canister-hold_Z</c:v>
                </c:pt>
                <c:pt idx="71">
                  <c:v>Marker-hold_-Y</c:v>
                </c:pt>
                <c:pt idx="72">
                  <c:v>Canister-hold_Y</c:v>
                </c:pt>
                <c:pt idx="73">
                  <c:v>Scissors-hold_-Y</c:v>
                </c:pt>
                <c:pt idx="74">
                  <c:v>Scissors-hold_Y</c:v>
                </c:pt>
                <c:pt idx="75">
                  <c:v>Kit-hold_-X</c:v>
                </c:pt>
                <c:pt idx="76">
                  <c:v>Kit-hold_-Y</c:v>
                </c:pt>
                <c:pt idx="77">
                  <c:v>Kit-hold_X</c:v>
                </c:pt>
                <c:pt idx="78">
                  <c:v>Rinse_Glass-hold_-X</c:v>
                </c:pt>
                <c:pt idx="79">
                  <c:v>Kit-hold_-Z</c:v>
                </c:pt>
                <c:pt idx="80">
                  <c:v>Kit-hold_Y</c:v>
                </c:pt>
                <c:pt idx="81">
                  <c:v>Rinse_Glass-hold_X</c:v>
                </c:pt>
                <c:pt idx="82">
                  <c:v>Marker-write</c:v>
                </c:pt>
                <c:pt idx="83">
                  <c:v>Rinse_Glass-hold_Y</c:v>
                </c:pt>
                <c:pt idx="84">
                  <c:v>Rinse_Glass-hold_Z</c:v>
                </c:pt>
                <c:pt idx="85">
                  <c:v>Kit-hold_Z</c:v>
                </c:pt>
                <c:pt idx="86">
                  <c:v>Rinse_Glass-hold_-Z</c:v>
                </c:pt>
                <c:pt idx="87">
                  <c:v>Yellow_Plug-insert</c:v>
                </c:pt>
                <c:pt idx="88">
                  <c:v>Scissors-hold_X</c:v>
                </c:pt>
                <c:pt idx="89">
                  <c:v>Scissors-hold_-X</c:v>
                </c:pt>
                <c:pt idx="90">
                  <c:v>Rinse_Glass-hold_-Y</c:v>
                </c:pt>
                <c:pt idx="91">
                  <c:v>Red_Plug-remove</c:v>
                </c:pt>
                <c:pt idx="92">
                  <c:v>Tube_Clamp-unclamp</c:v>
                </c:pt>
                <c:pt idx="93">
                  <c:v>Needle_Cap-uncap</c:v>
                </c:pt>
                <c:pt idx="94">
                  <c:v>Glass_Vial-open</c:v>
                </c:pt>
                <c:pt idx="95">
                  <c:v>Needle-uncap</c:v>
                </c:pt>
                <c:pt idx="96">
                  <c:v>Needle-unpierce</c:v>
                </c:pt>
                <c:pt idx="97">
                  <c:v>Marker-uncap</c:v>
                </c:pt>
                <c:pt idx="98">
                  <c:v>Tube-insert</c:v>
                </c:pt>
                <c:pt idx="99">
                  <c:v>Needle-pierce</c:v>
                </c:pt>
                <c:pt idx="100">
                  <c:v>Kit-open</c:v>
                </c:pt>
                <c:pt idx="101">
                  <c:v>Marker-recap</c:v>
                </c:pt>
                <c:pt idx="102">
                  <c:v>Scissors-cut</c:v>
                </c:pt>
                <c:pt idx="103">
                  <c:v>Tube_Clamp-clamp</c:v>
                </c:pt>
                <c:pt idx="104">
                  <c:v>Canister-remove</c:v>
                </c:pt>
                <c:pt idx="105">
                  <c:v>Red_Plug-insert</c:v>
                </c:pt>
                <c:pt idx="106">
                  <c:v>Canister-insert</c:v>
                </c:pt>
              </c:strCache>
            </c:strRef>
          </c:xVal>
          <c:yVal>
            <c:numRef>
              <c:f>'FORCE - PERTURBATION'!$E$2:$E$108</c:f>
              <c:numCache>
                <c:formatCode>General</c:formatCode>
                <c:ptCount val="107"/>
                <c:pt idx="0">
                  <c:v>0</c:v>
                </c:pt>
                <c:pt idx="1">
                  <c:v>0</c:v>
                </c:pt>
                <c:pt idx="2">
                  <c:v>0</c:v>
                </c:pt>
                <c:pt idx="3">
                  <c:v>0</c:v>
                </c:pt>
                <c:pt idx="4">
                  <c:v>0</c:v>
                </c:pt>
                <c:pt idx="5">
                  <c:v>0</c:v>
                </c:pt>
                <c:pt idx="6">
                  <c:v>2E-3</c:v>
                </c:pt>
                <c:pt idx="7">
                  <c:v>4.0000000000000001E-3</c:v>
                </c:pt>
                <c:pt idx="8">
                  <c:v>5.0000000000000001E-3</c:v>
                </c:pt>
                <c:pt idx="9">
                  <c:v>0.01</c:v>
                </c:pt>
                <c:pt idx="10">
                  <c:v>1.0999999999999999E-2</c:v>
                </c:pt>
                <c:pt idx="11">
                  <c:v>1.0999999999999999E-2</c:v>
                </c:pt>
                <c:pt idx="12">
                  <c:v>1.4999999999999999E-2</c:v>
                </c:pt>
                <c:pt idx="13">
                  <c:v>1.7999999999999999E-2</c:v>
                </c:pt>
                <c:pt idx="14">
                  <c:v>1.7999999999999999E-2</c:v>
                </c:pt>
                <c:pt idx="15">
                  <c:v>1.9E-2</c:v>
                </c:pt>
                <c:pt idx="16">
                  <c:v>1.9E-2</c:v>
                </c:pt>
                <c:pt idx="17">
                  <c:v>2.1000000000000001E-2</c:v>
                </c:pt>
                <c:pt idx="18">
                  <c:v>2.1999999999999999E-2</c:v>
                </c:pt>
                <c:pt idx="19">
                  <c:v>30.154</c:v>
                </c:pt>
                <c:pt idx="20">
                  <c:v>19.827999999999999</c:v>
                </c:pt>
                <c:pt idx="21">
                  <c:v>2.3E-2</c:v>
                </c:pt>
                <c:pt idx="22">
                  <c:v>2.5999999999999999E-2</c:v>
                </c:pt>
                <c:pt idx="23">
                  <c:v>2.7E-2</c:v>
                </c:pt>
                <c:pt idx="24">
                  <c:v>2.9000000000000001E-2</c:v>
                </c:pt>
                <c:pt idx="25">
                  <c:v>3.9E-2</c:v>
                </c:pt>
                <c:pt idx="26">
                  <c:v>4.5999999999999999E-2</c:v>
                </c:pt>
                <c:pt idx="27">
                  <c:v>4.5999999999999999E-2</c:v>
                </c:pt>
                <c:pt idx="28">
                  <c:v>3.9E-2</c:v>
                </c:pt>
                <c:pt idx="29">
                  <c:v>2.3E-2</c:v>
                </c:pt>
                <c:pt idx="30">
                  <c:v>1.2999999999999999E-2</c:v>
                </c:pt>
                <c:pt idx="31">
                  <c:v>2.4E-2</c:v>
                </c:pt>
                <c:pt idx="32">
                  <c:v>6.5000000000000002E-2</c:v>
                </c:pt>
                <c:pt idx="33">
                  <c:v>2.8000000000000001E-2</c:v>
                </c:pt>
                <c:pt idx="34">
                  <c:v>7.2999999999999995E-2</c:v>
                </c:pt>
                <c:pt idx="35">
                  <c:v>7.3999999999999996E-2</c:v>
                </c:pt>
                <c:pt idx="36">
                  <c:v>5.6000000000000001E-2</c:v>
                </c:pt>
                <c:pt idx="37">
                  <c:v>4.7E-2</c:v>
                </c:pt>
                <c:pt idx="38">
                  <c:v>7.6999999999999999E-2</c:v>
                </c:pt>
                <c:pt idx="39">
                  <c:v>0.108</c:v>
                </c:pt>
                <c:pt idx="40">
                  <c:v>4.7E-2</c:v>
                </c:pt>
                <c:pt idx="41">
                  <c:v>9.0999999999999998E-2</c:v>
                </c:pt>
                <c:pt idx="42">
                  <c:v>0.11700000000000001</c:v>
                </c:pt>
                <c:pt idx="43">
                  <c:v>0.11600000000000001</c:v>
                </c:pt>
                <c:pt idx="44">
                  <c:v>0.10199999999999999</c:v>
                </c:pt>
                <c:pt idx="45">
                  <c:v>0.13800000000000001</c:v>
                </c:pt>
                <c:pt idx="46">
                  <c:v>0.14000000000000001</c:v>
                </c:pt>
                <c:pt idx="47">
                  <c:v>4.1000000000000002E-2</c:v>
                </c:pt>
                <c:pt idx="48">
                  <c:v>4.1000000000000002E-2</c:v>
                </c:pt>
                <c:pt idx="49">
                  <c:v>0.14599999999999999</c:v>
                </c:pt>
                <c:pt idx="50">
                  <c:v>0.14599999999999999</c:v>
                </c:pt>
                <c:pt idx="51">
                  <c:v>0.03</c:v>
                </c:pt>
                <c:pt idx="52">
                  <c:v>0.16300000000000001</c:v>
                </c:pt>
                <c:pt idx="53">
                  <c:v>0.16700000000000001</c:v>
                </c:pt>
                <c:pt idx="54">
                  <c:v>0.17699999999999999</c:v>
                </c:pt>
                <c:pt idx="55">
                  <c:v>0.13300000000000001</c:v>
                </c:pt>
                <c:pt idx="56">
                  <c:v>0.16</c:v>
                </c:pt>
                <c:pt idx="57">
                  <c:v>3.7999999999999999E-2</c:v>
                </c:pt>
                <c:pt idx="58">
                  <c:v>4.7E-2</c:v>
                </c:pt>
                <c:pt idx="59">
                  <c:v>4.7E-2</c:v>
                </c:pt>
                <c:pt idx="60">
                  <c:v>0.152</c:v>
                </c:pt>
                <c:pt idx="61">
                  <c:v>3.7999999999999999E-2</c:v>
                </c:pt>
                <c:pt idx="62">
                  <c:v>6.4000000000000001E-2</c:v>
                </c:pt>
                <c:pt idx="63">
                  <c:v>6.4000000000000001E-2</c:v>
                </c:pt>
                <c:pt idx="64">
                  <c:v>0.12</c:v>
                </c:pt>
                <c:pt idx="65">
                  <c:v>9.5000000000000001E-2</c:v>
                </c:pt>
                <c:pt idx="66">
                  <c:v>0.33800000000000002</c:v>
                </c:pt>
                <c:pt idx="67">
                  <c:v>0.23300000000000001</c:v>
                </c:pt>
                <c:pt idx="68">
                  <c:v>0.57899999999999996</c:v>
                </c:pt>
                <c:pt idx="69">
                  <c:v>0.57099999999999995</c:v>
                </c:pt>
                <c:pt idx="70">
                  <c:v>0.17599999999999999</c:v>
                </c:pt>
                <c:pt idx="71">
                  <c:v>3.7999999999999999E-2</c:v>
                </c:pt>
                <c:pt idx="72">
                  <c:v>0.111</c:v>
                </c:pt>
                <c:pt idx="73">
                  <c:v>0.70499999999999996</c:v>
                </c:pt>
                <c:pt idx="74">
                  <c:v>0.73</c:v>
                </c:pt>
                <c:pt idx="75">
                  <c:v>0.629</c:v>
                </c:pt>
                <c:pt idx="76">
                  <c:v>0.55800000000000005</c:v>
                </c:pt>
                <c:pt idx="77">
                  <c:v>1.845</c:v>
                </c:pt>
                <c:pt idx="78">
                  <c:v>0.52800000000000002</c:v>
                </c:pt>
                <c:pt idx="79">
                  <c:v>0.19800000000000001</c:v>
                </c:pt>
                <c:pt idx="80">
                  <c:v>1.179</c:v>
                </c:pt>
                <c:pt idx="81">
                  <c:v>3.157</c:v>
                </c:pt>
                <c:pt idx="82">
                  <c:v>0.99</c:v>
                </c:pt>
                <c:pt idx="83">
                  <c:v>3</c:v>
                </c:pt>
                <c:pt idx="84">
                  <c:v>3.6819999999999999</c:v>
                </c:pt>
                <c:pt idx="85">
                  <c:v>3.8639999999999999</c:v>
                </c:pt>
                <c:pt idx="86">
                  <c:v>1.048</c:v>
                </c:pt>
                <c:pt idx="87">
                  <c:v>6.3460000000000001</c:v>
                </c:pt>
                <c:pt idx="88">
                  <c:v>1.137</c:v>
                </c:pt>
                <c:pt idx="89">
                  <c:v>0.59299999999999997</c:v>
                </c:pt>
                <c:pt idx="90">
                  <c:v>4.8470000000000004</c:v>
                </c:pt>
                <c:pt idx="91">
                  <c:v>12.654</c:v>
                </c:pt>
                <c:pt idx="92">
                  <c:v>13.08</c:v>
                </c:pt>
                <c:pt idx="93">
                  <c:v>14.263999999999999</c:v>
                </c:pt>
                <c:pt idx="94">
                  <c:v>14.962999999999999</c:v>
                </c:pt>
                <c:pt idx="95">
                  <c:v>14.596</c:v>
                </c:pt>
                <c:pt idx="96">
                  <c:v>17.241</c:v>
                </c:pt>
                <c:pt idx="97">
                  <c:v>9.6150000000000002</c:v>
                </c:pt>
                <c:pt idx="98">
                  <c:v>9.6120000000000001</c:v>
                </c:pt>
                <c:pt idx="99">
                  <c:v>30.058</c:v>
                </c:pt>
                <c:pt idx="100">
                  <c:v>42.219000000000001</c:v>
                </c:pt>
                <c:pt idx="101">
                  <c:v>14.396000000000001</c:v>
                </c:pt>
                <c:pt idx="102">
                  <c:v>64.616</c:v>
                </c:pt>
                <c:pt idx="103">
                  <c:v>67.959999999999994</c:v>
                </c:pt>
                <c:pt idx="104">
                  <c:v>35.973999999999997</c:v>
                </c:pt>
                <c:pt idx="105">
                  <c:v>87.454999999999998</c:v>
                </c:pt>
                <c:pt idx="106">
                  <c:v>41.59</c:v>
                </c:pt>
              </c:numCache>
            </c:numRef>
          </c:yVal>
          <c:smooth val="0"/>
          <c:extLst>
            <c:ext xmlns:c16="http://schemas.microsoft.com/office/drawing/2014/chart" uri="{C3380CC4-5D6E-409C-BE32-E72D297353CC}">
              <c16:uniqueId val="{00000000-3EA0-4277-91D8-68294DA127A8}"/>
            </c:ext>
          </c:extLst>
        </c:ser>
        <c:ser>
          <c:idx val="1"/>
          <c:order val="1"/>
          <c:tx>
            <c:strRef>
              <c:f>'FORCE - PERTURBATION'!$F$1</c:f>
              <c:strCache>
                <c:ptCount val="1"/>
                <c:pt idx="0">
                  <c:v>ALL GRASPS</c:v>
                </c:pt>
              </c:strCache>
            </c:strRef>
          </c:tx>
          <c:spPr>
            <a:ln w="25400" cap="rnd">
              <a:solidFill>
                <a:srgbClr val="00B0F0"/>
              </a:solidFill>
              <a:round/>
            </a:ln>
            <a:effectLst/>
          </c:spPr>
          <c:marker>
            <c:symbol val="circle"/>
            <c:size val="5"/>
            <c:spPr>
              <a:solidFill>
                <a:srgbClr val="00B0F0"/>
              </a:solidFill>
              <a:ln w="9525">
                <a:noFill/>
              </a:ln>
              <a:effectLst/>
            </c:spPr>
          </c:marker>
          <c:xVal>
            <c:strRef>
              <c:f>'FORCE - PERTURBATION'!$A$2:$A$108</c:f>
              <c:strCache>
                <c:ptCount val="107"/>
                <c:pt idx="0">
                  <c:v>Kit_Tab-hold_-X</c:v>
                </c:pt>
                <c:pt idx="1">
                  <c:v>Kit_Tab-hold_Y</c:v>
                </c:pt>
                <c:pt idx="2">
                  <c:v>Kit_Tab-hold_-Y</c:v>
                </c:pt>
                <c:pt idx="3">
                  <c:v>Kit_Tab-hold_Z</c:v>
                </c:pt>
                <c:pt idx="4">
                  <c:v>Kit_Tab-hold_-Z</c:v>
                </c:pt>
                <c:pt idx="5">
                  <c:v>Kit_Tab-open</c:v>
                </c:pt>
                <c:pt idx="6">
                  <c:v>Kit_Tab-hold_X</c:v>
                </c:pt>
                <c:pt idx="7">
                  <c:v>Red_Plug-hold_Z</c:v>
                </c:pt>
                <c:pt idx="8">
                  <c:v>Yellow_Plug-hold_-X</c:v>
                </c:pt>
                <c:pt idx="9">
                  <c:v>Yellow_Plug-hold_X</c:v>
                </c:pt>
                <c:pt idx="10">
                  <c:v>Red_Plug-hold_Y</c:v>
                </c:pt>
                <c:pt idx="11">
                  <c:v>Red_Plug-hold_-Y</c:v>
                </c:pt>
                <c:pt idx="12">
                  <c:v>Yellow_Plug-hold_-Y</c:v>
                </c:pt>
                <c:pt idx="13">
                  <c:v>Red_Plug-hold_-Z</c:v>
                </c:pt>
                <c:pt idx="14">
                  <c:v>Tube_Clamp-hold_-Y</c:v>
                </c:pt>
                <c:pt idx="15">
                  <c:v>Marker_Cap-hold_Z</c:v>
                </c:pt>
                <c:pt idx="16">
                  <c:v>Marker_Cap-hold_-Z</c:v>
                </c:pt>
                <c:pt idx="17">
                  <c:v>Yellow_Plug-hold_Y</c:v>
                </c:pt>
                <c:pt idx="18">
                  <c:v>Marker_Cap-hold_Y</c:v>
                </c:pt>
                <c:pt idx="19">
                  <c:v>Marker_Cap-recap</c:v>
                </c:pt>
                <c:pt idx="20">
                  <c:v>Marker_Cap-uncap</c:v>
                </c:pt>
                <c:pt idx="21">
                  <c:v>Red_Plug-hold_X</c:v>
                </c:pt>
                <c:pt idx="22">
                  <c:v>Yellow_Plug-hold_-Z</c:v>
                </c:pt>
                <c:pt idx="23">
                  <c:v>Yellow_Plug-hold_Z</c:v>
                </c:pt>
                <c:pt idx="24">
                  <c:v>Red_Plug-hold_-X</c:v>
                </c:pt>
                <c:pt idx="25">
                  <c:v>Tube_Clamp-hold_Z</c:v>
                </c:pt>
                <c:pt idx="26">
                  <c:v>Tube_Clamp-hold_X</c:v>
                </c:pt>
                <c:pt idx="27">
                  <c:v>Tube_Clamp-hold_-X</c:v>
                </c:pt>
                <c:pt idx="28">
                  <c:v>Petri-hold_-X</c:v>
                </c:pt>
                <c:pt idx="29">
                  <c:v>Marker_Cap-hold_X</c:v>
                </c:pt>
                <c:pt idx="30">
                  <c:v>Marker_Cap-hold_-X</c:v>
                </c:pt>
                <c:pt idx="31">
                  <c:v>Marker_Cap-hold_-Y</c:v>
                </c:pt>
                <c:pt idx="32">
                  <c:v>Tube_Clamp-hold_Y</c:v>
                </c:pt>
                <c:pt idx="33">
                  <c:v>Marker-hold_-X</c:v>
                </c:pt>
                <c:pt idx="34">
                  <c:v>Glass_Vial-hold_-X</c:v>
                </c:pt>
                <c:pt idx="35">
                  <c:v>Glass_Vial-hold_X</c:v>
                </c:pt>
                <c:pt idx="36">
                  <c:v>Needle-hold_-X</c:v>
                </c:pt>
                <c:pt idx="37">
                  <c:v>Tube-hold_-X</c:v>
                </c:pt>
                <c:pt idx="38">
                  <c:v>Petri-hold_Y</c:v>
                </c:pt>
                <c:pt idx="39">
                  <c:v>Petri-hold_X</c:v>
                </c:pt>
                <c:pt idx="40">
                  <c:v>Tube-hold_-Y</c:v>
                </c:pt>
                <c:pt idx="41">
                  <c:v>Petri-hold_-Z</c:v>
                </c:pt>
                <c:pt idx="42">
                  <c:v>Needle-hold_Y</c:v>
                </c:pt>
                <c:pt idx="43">
                  <c:v>Needle-hold_-Y</c:v>
                </c:pt>
                <c:pt idx="44">
                  <c:v>Petri-hold_-Y</c:v>
                </c:pt>
                <c:pt idx="45">
                  <c:v>Glass_Vial-hold_-Z</c:v>
                </c:pt>
                <c:pt idx="46">
                  <c:v>Glass_Vial-hold_Z</c:v>
                </c:pt>
                <c:pt idx="47">
                  <c:v>Marker-hold_Z</c:v>
                </c:pt>
                <c:pt idx="48">
                  <c:v>Marker-hold_-Z</c:v>
                </c:pt>
                <c:pt idx="49">
                  <c:v>Needle-hold horizontal</c:v>
                </c:pt>
                <c:pt idx="50">
                  <c:v>Needle-hold_X</c:v>
                </c:pt>
                <c:pt idx="51">
                  <c:v>Canister-hold_-X</c:v>
                </c:pt>
                <c:pt idx="52">
                  <c:v>Tube_Clamp-hold_-Z</c:v>
                </c:pt>
                <c:pt idx="53">
                  <c:v>Glass_Vial-hold_-Y</c:v>
                </c:pt>
                <c:pt idx="54">
                  <c:v>Glass_Vial-hold_Y</c:v>
                </c:pt>
                <c:pt idx="55">
                  <c:v>Needle-hold_Z</c:v>
                </c:pt>
                <c:pt idx="56">
                  <c:v>Needle-hold_-Z</c:v>
                </c:pt>
                <c:pt idx="57">
                  <c:v>Marker-hold_X</c:v>
                </c:pt>
                <c:pt idx="58">
                  <c:v>Tube-hold_X</c:v>
                </c:pt>
                <c:pt idx="59">
                  <c:v>Tube-hold_Y</c:v>
                </c:pt>
                <c:pt idx="60">
                  <c:v>Petri-hold_Z</c:v>
                </c:pt>
                <c:pt idx="61">
                  <c:v>Marker-hold_Y</c:v>
                </c:pt>
                <c:pt idx="62">
                  <c:v>Tube-hold_Z</c:v>
                </c:pt>
                <c:pt idx="63">
                  <c:v>Tube-hold_-Z</c:v>
                </c:pt>
                <c:pt idx="64">
                  <c:v>Canister-hold_-Z</c:v>
                </c:pt>
                <c:pt idx="65">
                  <c:v>Canister-hold_-Y</c:v>
                </c:pt>
                <c:pt idx="66">
                  <c:v>Petri-write</c:v>
                </c:pt>
                <c:pt idx="67">
                  <c:v>Canister-hold_X</c:v>
                </c:pt>
                <c:pt idx="68">
                  <c:v>Scissors-hold_Z</c:v>
                </c:pt>
                <c:pt idx="69">
                  <c:v>Scissors-hold_-Z</c:v>
                </c:pt>
                <c:pt idx="70">
                  <c:v>Canister-hold_Z</c:v>
                </c:pt>
                <c:pt idx="71">
                  <c:v>Marker-hold_-Y</c:v>
                </c:pt>
                <c:pt idx="72">
                  <c:v>Canister-hold_Y</c:v>
                </c:pt>
                <c:pt idx="73">
                  <c:v>Scissors-hold_-Y</c:v>
                </c:pt>
                <c:pt idx="74">
                  <c:v>Scissors-hold_Y</c:v>
                </c:pt>
                <c:pt idx="75">
                  <c:v>Kit-hold_-X</c:v>
                </c:pt>
                <c:pt idx="76">
                  <c:v>Kit-hold_-Y</c:v>
                </c:pt>
                <c:pt idx="77">
                  <c:v>Kit-hold_X</c:v>
                </c:pt>
                <c:pt idx="78">
                  <c:v>Rinse_Glass-hold_-X</c:v>
                </c:pt>
                <c:pt idx="79">
                  <c:v>Kit-hold_-Z</c:v>
                </c:pt>
                <c:pt idx="80">
                  <c:v>Kit-hold_Y</c:v>
                </c:pt>
                <c:pt idx="81">
                  <c:v>Rinse_Glass-hold_X</c:v>
                </c:pt>
                <c:pt idx="82">
                  <c:v>Marker-write</c:v>
                </c:pt>
                <c:pt idx="83">
                  <c:v>Rinse_Glass-hold_Y</c:v>
                </c:pt>
                <c:pt idx="84">
                  <c:v>Rinse_Glass-hold_Z</c:v>
                </c:pt>
                <c:pt idx="85">
                  <c:v>Kit-hold_Z</c:v>
                </c:pt>
                <c:pt idx="86">
                  <c:v>Rinse_Glass-hold_-Z</c:v>
                </c:pt>
                <c:pt idx="87">
                  <c:v>Yellow_Plug-insert</c:v>
                </c:pt>
                <c:pt idx="88">
                  <c:v>Scissors-hold_X</c:v>
                </c:pt>
                <c:pt idx="89">
                  <c:v>Scissors-hold_-X</c:v>
                </c:pt>
                <c:pt idx="90">
                  <c:v>Rinse_Glass-hold_-Y</c:v>
                </c:pt>
                <c:pt idx="91">
                  <c:v>Red_Plug-remove</c:v>
                </c:pt>
                <c:pt idx="92">
                  <c:v>Tube_Clamp-unclamp</c:v>
                </c:pt>
                <c:pt idx="93">
                  <c:v>Needle_Cap-uncap</c:v>
                </c:pt>
                <c:pt idx="94">
                  <c:v>Glass_Vial-open</c:v>
                </c:pt>
                <c:pt idx="95">
                  <c:v>Needle-uncap</c:v>
                </c:pt>
                <c:pt idx="96">
                  <c:v>Needle-unpierce</c:v>
                </c:pt>
                <c:pt idx="97">
                  <c:v>Marker-uncap</c:v>
                </c:pt>
                <c:pt idx="98">
                  <c:v>Tube-insert</c:v>
                </c:pt>
                <c:pt idx="99">
                  <c:v>Needle-pierce</c:v>
                </c:pt>
                <c:pt idx="100">
                  <c:v>Kit-open</c:v>
                </c:pt>
                <c:pt idx="101">
                  <c:v>Marker-recap</c:v>
                </c:pt>
                <c:pt idx="102">
                  <c:v>Scissors-cut</c:v>
                </c:pt>
                <c:pt idx="103">
                  <c:v>Tube_Clamp-clamp</c:v>
                </c:pt>
                <c:pt idx="104">
                  <c:v>Canister-remove</c:v>
                </c:pt>
                <c:pt idx="105">
                  <c:v>Red_Plug-insert</c:v>
                </c:pt>
                <c:pt idx="106">
                  <c:v>Canister-insert</c:v>
                </c:pt>
              </c:strCache>
            </c:strRef>
          </c:xVal>
          <c:yVal>
            <c:numRef>
              <c:f>'FORCE - PERTURBATION'!$F$2:$F$108</c:f>
              <c:numCache>
                <c:formatCode>General</c:formatCode>
                <c:ptCount val="107"/>
                <c:pt idx="0">
                  <c:v>0</c:v>
                </c:pt>
                <c:pt idx="1">
                  <c:v>0</c:v>
                </c:pt>
                <c:pt idx="2">
                  <c:v>0</c:v>
                </c:pt>
                <c:pt idx="3">
                  <c:v>0</c:v>
                </c:pt>
                <c:pt idx="4">
                  <c:v>0</c:v>
                </c:pt>
                <c:pt idx="5">
                  <c:v>0</c:v>
                </c:pt>
                <c:pt idx="6">
                  <c:v>2E-3</c:v>
                </c:pt>
                <c:pt idx="7">
                  <c:v>4.2000000000000003E-2</c:v>
                </c:pt>
                <c:pt idx="8">
                  <c:v>5.0000000000000001E-3</c:v>
                </c:pt>
                <c:pt idx="9">
                  <c:v>0.01</c:v>
                </c:pt>
                <c:pt idx="10">
                  <c:v>0.04</c:v>
                </c:pt>
                <c:pt idx="11">
                  <c:v>4.1000000000000002E-2</c:v>
                </c:pt>
                <c:pt idx="12">
                  <c:v>1.4999999999999999E-2</c:v>
                </c:pt>
                <c:pt idx="13">
                  <c:v>3.3000000000000002E-2</c:v>
                </c:pt>
                <c:pt idx="14">
                  <c:v>0.1</c:v>
                </c:pt>
                <c:pt idx="15">
                  <c:v>3.4000000000000002E-2</c:v>
                </c:pt>
                <c:pt idx="16">
                  <c:v>3.3000000000000002E-2</c:v>
                </c:pt>
                <c:pt idx="17">
                  <c:v>2.1000000000000001E-2</c:v>
                </c:pt>
                <c:pt idx="18">
                  <c:v>6.0999999999999999E-2</c:v>
                </c:pt>
                <c:pt idx="19">
                  <c:v>52.097000000000001</c:v>
                </c:pt>
                <c:pt idx="20">
                  <c:v>35.603999999999999</c:v>
                </c:pt>
                <c:pt idx="21">
                  <c:v>2.9000000000000001E-2</c:v>
                </c:pt>
                <c:pt idx="22">
                  <c:v>2.5999999999999999E-2</c:v>
                </c:pt>
                <c:pt idx="23">
                  <c:v>2.7E-2</c:v>
                </c:pt>
                <c:pt idx="24">
                  <c:v>0.17499999999999999</c:v>
                </c:pt>
                <c:pt idx="25">
                  <c:v>0.22800000000000001</c:v>
                </c:pt>
                <c:pt idx="26">
                  <c:v>0.13800000000000001</c:v>
                </c:pt>
                <c:pt idx="27">
                  <c:v>0.125</c:v>
                </c:pt>
                <c:pt idx="28">
                  <c:v>1.014</c:v>
                </c:pt>
                <c:pt idx="29">
                  <c:v>6.0999999999999999E-2</c:v>
                </c:pt>
                <c:pt idx="30">
                  <c:v>6.0999999999999999E-2</c:v>
                </c:pt>
                <c:pt idx="31">
                  <c:v>6.0999999999999999E-2</c:v>
                </c:pt>
                <c:pt idx="32">
                  <c:v>0.17100000000000001</c:v>
                </c:pt>
                <c:pt idx="33">
                  <c:v>0.312</c:v>
                </c:pt>
                <c:pt idx="34">
                  <c:v>7.2999999999999995E-2</c:v>
                </c:pt>
                <c:pt idx="35">
                  <c:v>7.3999999999999996E-2</c:v>
                </c:pt>
                <c:pt idx="36">
                  <c:v>9.5000000000000001E-2</c:v>
                </c:pt>
                <c:pt idx="37">
                  <c:v>10.134</c:v>
                </c:pt>
                <c:pt idx="38">
                  <c:v>1.9359999999999999</c:v>
                </c:pt>
                <c:pt idx="39">
                  <c:v>1.014</c:v>
                </c:pt>
                <c:pt idx="40">
                  <c:v>5.4290000000000003</c:v>
                </c:pt>
                <c:pt idx="41">
                  <c:v>1.216</c:v>
                </c:pt>
                <c:pt idx="42">
                  <c:v>0.36299999999999999</c:v>
                </c:pt>
                <c:pt idx="43">
                  <c:v>0.28100000000000003</c:v>
                </c:pt>
                <c:pt idx="44">
                  <c:v>1.9359999999999999</c:v>
                </c:pt>
                <c:pt idx="45">
                  <c:v>0.13800000000000001</c:v>
                </c:pt>
                <c:pt idx="46">
                  <c:v>0.14000000000000001</c:v>
                </c:pt>
                <c:pt idx="47">
                  <c:v>0.184</c:v>
                </c:pt>
                <c:pt idx="48">
                  <c:v>0.182</c:v>
                </c:pt>
                <c:pt idx="49">
                  <c:v>0.15</c:v>
                </c:pt>
                <c:pt idx="50">
                  <c:v>0.15</c:v>
                </c:pt>
                <c:pt idx="51">
                  <c:v>0.27300000000000002</c:v>
                </c:pt>
                <c:pt idx="52">
                  <c:v>0.42199999999999999</c:v>
                </c:pt>
                <c:pt idx="53">
                  <c:v>0.16700000000000001</c:v>
                </c:pt>
                <c:pt idx="54">
                  <c:v>0.17699999999999999</c:v>
                </c:pt>
                <c:pt idx="55">
                  <c:v>0.192</c:v>
                </c:pt>
                <c:pt idx="56">
                  <c:v>0.19400000000000001</c:v>
                </c:pt>
                <c:pt idx="57">
                  <c:v>0.35899999999999999</c:v>
                </c:pt>
                <c:pt idx="58">
                  <c:v>10.483000000000001</c:v>
                </c:pt>
                <c:pt idx="59">
                  <c:v>1.5429999999999999</c:v>
                </c:pt>
                <c:pt idx="60">
                  <c:v>1.302</c:v>
                </c:pt>
                <c:pt idx="61">
                  <c:v>0.61699999999999999</c:v>
                </c:pt>
                <c:pt idx="62">
                  <c:v>0.70899999999999996</c:v>
                </c:pt>
                <c:pt idx="63">
                  <c:v>0.68799999999999994</c:v>
                </c:pt>
                <c:pt idx="64">
                  <c:v>0.74099999999999999</c:v>
                </c:pt>
                <c:pt idx="65">
                  <c:v>1.6060000000000001</c:v>
                </c:pt>
                <c:pt idx="66">
                  <c:v>21.591000000000001</c:v>
                </c:pt>
                <c:pt idx="67">
                  <c:v>1.202</c:v>
                </c:pt>
                <c:pt idx="68">
                  <c:v>0.98899999999999999</c:v>
                </c:pt>
                <c:pt idx="69">
                  <c:v>0.98899999999999999</c:v>
                </c:pt>
                <c:pt idx="70">
                  <c:v>0.59099999999999997</c:v>
                </c:pt>
                <c:pt idx="71">
                  <c:v>0.83799999999999997</c:v>
                </c:pt>
                <c:pt idx="72">
                  <c:v>0.749</c:v>
                </c:pt>
                <c:pt idx="73">
                  <c:v>3.64</c:v>
                </c:pt>
                <c:pt idx="74">
                  <c:v>4.8239999999999998</c:v>
                </c:pt>
                <c:pt idx="75">
                  <c:v>4.6970000000000001</c:v>
                </c:pt>
                <c:pt idx="76">
                  <c:v>3.4020000000000001</c:v>
                </c:pt>
                <c:pt idx="77">
                  <c:v>3.3410000000000002</c:v>
                </c:pt>
                <c:pt idx="78">
                  <c:v>131.22200000000001</c:v>
                </c:pt>
                <c:pt idx="79">
                  <c:v>6.3520000000000003</c:v>
                </c:pt>
                <c:pt idx="80">
                  <c:v>3.702</c:v>
                </c:pt>
                <c:pt idx="81">
                  <c:v>54.567999999999998</c:v>
                </c:pt>
                <c:pt idx="82">
                  <c:v>4.4420000000000002</c:v>
                </c:pt>
                <c:pt idx="83">
                  <c:v>250.51499999999999</c:v>
                </c:pt>
                <c:pt idx="84">
                  <c:v>17.010000000000002</c:v>
                </c:pt>
                <c:pt idx="85">
                  <c:v>18.841999999999999</c:v>
                </c:pt>
                <c:pt idx="86">
                  <c:v>10.438000000000001</c:v>
                </c:pt>
                <c:pt idx="87">
                  <c:v>6.3460000000000001</c:v>
                </c:pt>
                <c:pt idx="88">
                  <c:v>15.212999999999999</c:v>
                </c:pt>
                <c:pt idx="89">
                  <c:v>15.212999999999999</c:v>
                </c:pt>
                <c:pt idx="90">
                  <c:v>137.78299999999999</c:v>
                </c:pt>
                <c:pt idx="91">
                  <c:v>132.905</c:v>
                </c:pt>
                <c:pt idx="92">
                  <c:v>33.755000000000003</c:v>
                </c:pt>
                <c:pt idx="93">
                  <c:v>15.959</c:v>
                </c:pt>
                <c:pt idx="94">
                  <c:v>14.962999999999999</c:v>
                </c:pt>
                <c:pt idx="95">
                  <c:v>17.702000000000002</c:v>
                </c:pt>
                <c:pt idx="96">
                  <c:v>20.91</c:v>
                </c:pt>
                <c:pt idx="97">
                  <c:v>42.671999999999997</c:v>
                </c:pt>
                <c:pt idx="98">
                  <c:v>107.187</c:v>
                </c:pt>
                <c:pt idx="99">
                  <c:v>43.517000000000003</c:v>
                </c:pt>
                <c:pt idx="100">
                  <c:v>205.87700000000001</c:v>
                </c:pt>
                <c:pt idx="101">
                  <c:v>64.608000000000004</c:v>
                </c:pt>
                <c:pt idx="102">
                  <c:v>333.78300000000002</c:v>
                </c:pt>
                <c:pt idx="103">
                  <c:v>177.28700000000001</c:v>
                </c:pt>
                <c:pt idx="104">
                  <c:v>222.51599999999999</c:v>
                </c:pt>
                <c:pt idx="105">
                  <c:v>159.04300000000001</c:v>
                </c:pt>
                <c:pt idx="106">
                  <c:v>139.548</c:v>
                </c:pt>
              </c:numCache>
            </c:numRef>
          </c:yVal>
          <c:smooth val="0"/>
          <c:extLst>
            <c:ext xmlns:c16="http://schemas.microsoft.com/office/drawing/2014/chart" uri="{C3380CC4-5D6E-409C-BE32-E72D297353CC}">
              <c16:uniqueId val="{00000001-3EA0-4277-91D8-68294DA127A8}"/>
            </c:ext>
          </c:extLst>
        </c:ser>
        <c:ser>
          <c:idx val="3"/>
          <c:order val="2"/>
          <c:tx>
            <c:strRef>
              <c:f>'FORCE - PERTURBATION'!$H$1</c:f>
              <c:strCache>
                <c:ptCount val="1"/>
                <c:pt idx="0">
                  <c:v>ALL GRASPS 1</c:v>
                </c:pt>
              </c:strCache>
            </c:strRef>
          </c:tx>
          <c:spPr>
            <a:ln w="25400" cap="rnd">
              <a:solidFill>
                <a:srgbClr val="7030A0"/>
              </a:solidFill>
              <a:round/>
            </a:ln>
            <a:effectLst/>
          </c:spPr>
          <c:marker>
            <c:symbol val="circle"/>
            <c:size val="5"/>
            <c:spPr>
              <a:solidFill>
                <a:srgbClr val="7030A0"/>
              </a:solidFill>
              <a:ln w="9525">
                <a:noFill/>
              </a:ln>
              <a:effectLst/>
            </c:spPr>
          </c:marker>
          <c:xVal>
            <c:strRef>
              <c:f>'FORCE - PERTURBATION'!$A$2:$A$108</c:f>
              <c:strCache>
                <c:ptCount val="107"/>
                <c:pt idx="0">
                  <c:v>Kit_Tab-hold_-X</c:v>
                </c:pt>
                <c:pt idx="1">
                  <c:v>Kit_Tab-hold_Y</c:v>
                </c:pt>
                <c:pt idx="2">
                  <c:v>Kit_Tab-hold_-Y</c:v>
                </c:pt>
                <c:pt idx="3">
                  <c:v>Kit_Tab-hold_Z</c:v>
                </c:pt>
                <c:pt idx="4">
                  <c:v>Kit_Tab-hold_-Z</c:v>
                </c:pt>
                <c:pt idx="5">
                  <c:v>Kit_Tab-open</c:v>
                </c:pt>
                <c:pt idx="6">
                  <c:v>Kit_Tab-hold_X</c:v>
                </c:pt>
                <c:pt idx="7">
                  <c:v>Red_Plug-hold_Z</c:v>
                </c:pt>
                <c:pt idx="8">
                  <c:v>Yellow_Plug-hold_-X</c:v>
                </c:pt>
                <c:pt idx="9">
                  <c:v>Yellow_Plug-hold_X</c:v>
                </c:pt>
                <c:pt idx="10">
                  <c:v>Red_Plug-hold_Y</c:v>
                </c:pt>
                <c:pt idx="11">
                  <c:v>Red_Plug-hold_-Y</c:v>
                </c:pt>
                <c:pt idx="12">
                  <c:v>Yellow_Plug-hold_-Y</c:v>
                </c:pt>
                <c:pt idx="13">
                  <c:v>Red_Plug-hold_-Z</c:v>
                </c:pt>
                <c:pt idx="14">
                  <c:v>Tube_Clamp-hold_-Y</c:v>
                </c:pt>
                <c:pt idx="15">
                  <c:v>Marker_Cap-hold_Z</c:v>
                </c:pt>
                <c:pt idx="16">
                  <c:v>Marker_Cap-hold_-Z</c:v>
                </c:pt>
                <c:pt idx="17">
                  <c:v>Yellow_Plug-hold_Y</c:v>
                </c:pt>
                <c:pt idx="18">
                  <c:v>Marker_Cap-hold_Y</c:v>
                </c:pt>
                <c:pt idx="19">
                  <c:v>Marker_Cap-recap</c:v>
                </c:pt>
                <c:pt idx="20">
                  <c:v>Marker_Cap-uncap</c:v>
                </c:pt>
                <c:pt idx="21">
                  <c:v>Red_Plug-hold_X</c:v>
                </c:pt>
                <c:pt idx="22">
                  <c:v>Yellow_Plug-hold_-Z</c:v>
                </c:pt>
                <c:pt idx="23">
                  <c:v>Yellow_Plug-hold_Z</c:v>
                </c:pt>
                <c:pt idx="24">
                  <c:v>Red_Plug-hold_-X</c:v>
                </c:pt>
                <c:pt idx="25">
                  <c:v>Tube_Clamp-hold_Z</c:v>
                </c:pt>
                <c:pt idx="26">
                  <c:v>Tube_Clamp-hold_X</c:v>
                </c:pt>
                <c:pt idx="27">
                  <c:v>Tube_Clamp-hold_-X</c:v>
                </c:pt>
                <c:pt idx="28">
                  <c:v>Petri-hold_-X</c:v>
                </c:pt>
                <c:pt idx="29">
                  <c:v>Marker_Cap-hold_X</c:v>
                </c:pt>
                <c:pt idx="30">
                  <c:v>Marker_Cap-hold_-X</c:v>
                </c:pt>
                <c:pt idx="31">
                  <c:v>Marker_Cap-hold_-Y</c:v>
                </c:pt>
                <c:pt idx="32">
                  <c:v>Tube_Clamp-hold_Y</c:v>
                </c:pt>
                <c:pt idx="33">
                  <c:v>Marker-hold_-X</c:v>
                </c:pt>
                <c:pt idx="34">
                  <c:v>Glass_Vial-hold_-X</c:v>
                </c:pt>
                <c:pt idx="35">
                  <c:v>Glass_Vial-hold_X</c:v>
                </c:pt>
                <c:pt idx="36">
                  <c:v>Needle-hold_-X</c:v>
                </c:pt>
                <c:pt idx="37">
                  <c:v>Tube-hold_-X</c:v>
                </c:pt>
                <c:pt idx="38">
                  <c:v>Petri-hold_Y</c:v>
                </c:pt>
                <c:pt idx="39">
                  <c:v>Petri-hold_X</c:v>
                </c:pt>
                <c:pt idx="40">
                  <c:v>Tube-hold_-Y</c:v>
                </c:pt>
                <c:pt idx="41">
                  <c:v>Petri-hold_-Z</c:v>
                </c:pt>
                <c:pt idx="42">
                  <c:v>Needle-hold_Y</c:v>
                </c:pt>
                <c:pt idx="43">
                  <c:v>Needle-hold_-Y</c:v>
                </c:pt>
                <c:pt idx="44">
                  <c:v>Petri-hold_-Y</c:v>
                </c:pt>
                <c:pt idx="45">
                  <c:v>Glass_Vial-hold_-Z</c:v>
                </c:pt>
                <c:pt idx="46">
                  <c:v>Glass_Vial-hold_Z</c:v>
                </c:pt>
                <c:pt idx="47">
                  <c:v>Marker-hold_Z</c:v>
                </c:pt>
                <c:pt idx="48">
                  <c:v>Marker-hold_-Z</c:v>
                </c:pt>
                <c:pt idx="49">
                  <c:v>Needle-hold horizontal</c:v>
                </c:pt>
                <c:pt idx="50">
                  <c:v>Needle-hold_X</c:v>
                </c:pt>
                <c:pt idx="51">
                  <c:v>Canister-hold_-X</c:v>
                </c:pt>
                <c:pt idx="52">
                  <c:v>Tube_Clamp-hold_-Z</c:v>
                </c:pt>
                <c:pt idx="53">
                  <c:v>Glass_Vial-hold_-Y</c:v>
                </c:pt>
                <c:pt idx="54">
                  <c:v>Glass_Vial-hold_Y</c:v>
                </c:pt>
                <c:pt idx="55">
                  <c:v>Needle-hold_Z</c:v>
                </c:pt>
                <c:pt idx="56">
                  <c:v>Needle-hold_-Z</c:v>
                </c:pt>
                <c:pt idx="57">
                  <c:v>Marker-hold_X</c:v>
                </c:pt>
                <c:pt idx="58">
                  <c:v>Tube-hold_X</c:v>
                </c:pt>
                <c:pt idx="59">
                  <c:v>Tube-hold_Y</c:v>
                </c:pt>
                <c:pt idx="60">
                  <c:v>Petri-hold_Z</c:v>
                </c:pt>
                <c:pt idx="61">
                  <c:v>Marker-hold_Y</c:v>
                </c:pt>
                <c:pt idx="62">
                  <c:v>Tube-hold_Z</c:v>
                </c:pt>
                <c:pt idx="63">
                  <c:v>Tube-hold_-Z</c:v>
                </c:pt>
                <c:pt idx="64">
                  <c:v>Canister-hold_-Z</c:v>
                </c:pt>
                <c:pt idx="65">
                  <c:v>Canister-hold_-Y</c:v>
                </c:pt>
                <c:pt idx="66">
                  <c:v>Petri-write</c:v>
                </c:pt>
                <c:pt idx="67">
                  <c:v>Canister-hold_X</c:v>
                </c:pt>
                <c:pt idx="68">
                  <c:v>Scissors-hold_Z</c:v>
                </c:pt>
                <c:pt idx="69">
                  <c:v>Scissors-hold_-Z</c:v>
                </c:pt>
                <c:pt idx="70">
                  <c:v>Canister-hold_Z</c:v>
                </c:pt>
                <c:pt idx="71">
                  <c:v>Marker-hold_-Y</c:v>
                </c:pt>
                <c:pt idx="72">
                  <c:v>Canister-hold_Y</c:v>
                </c:pt>
                <c:pt idx="73">
                  <c:v>Scissors-hold_-Y</c:v>
                </c:pt>
                <c:pt idx="74">
                  <c:v>Scissors-hold_Y</c:v>
                </c:pt>
                <c:pt idx="75">
                  <c:v>Kit-hold_-X</c:v>
                </c:pt>
                <c:pt idx="76">
                  <c:v>Kit-hold_-Y</c:v>
                </c:pt>
                <c:pt idx="77">
                  <c:v>Kit-hold_X</c:v>
                </c:pt>
                <c:pt idx="78">
                  <c:v>Rinse_Glass-hold_-X</c:v>
                </c:pt>
                <c:pt idx="79">
                  <c:v>Kit-hold_-Z</c:v>
                </c:pt>
                <c:pt idx="80">
                  <c:v>Kit-hold_Y</c:v>
                </c:pt>
                <c:pt idx="81">
                  <c:v>Rinse_Glass-hold_X</c:v>
                </c:pt>
                <c:pt idx="82">
                  <c:v>Marker-write</c:v>
                </c:pt>
                <c:pt idx="83">
                  <c:v>Rinse_Glass-hold_Y</c:v>
                </c:pt>
                <c:pt idx="84">
                  <c:v>Rinse_Glass-hold_Z</c:v>
                </c:pt>
                <c:pt idx="85">
                  <c:v>Kit-hold_Z</c:v>
                </c:pt>
                <c:pt idx="86">
                  <c:v>Rinse_Glass-hold_-Z</c:v>
                </c:pt>
                <c:pt idx="87">
                  <c:v>Yellow_Plug-insert</c:v>
                </c:pt>
                <c:pt idx="88">
                  <c:v>Scissors-hold_X</c:v>
                </c:pt>
                <c:pt idx="89">
                  <c:v>Scissors-hold_-X</c:v>
                </c:pt>
                <c:pt idx="90">
                  <c:v>Rinse_Glass-hold_-Y</c:v>
                </c:pt>
                <c:pt idx="91">
                  <c:v>Red_Plug-remove</c:v>
                </c:pt>
                <c:pt idx="92">
                  <c:v>Tube_Clamp-unclamp</c:v>
                </c:pt>
                <c:pt idx="93">
                  <c:v>Needle_Cap-uncap</c:v>
                </c:pt>
                <c:pt idx="94">
                  <c:v>Glass_Vial-open</c:v>
                </c:pt>
                <c:pt idx="95">
                  <c:v>Needle-uncap</c:v>
                </c:pt>
                <c:pt idx="96">
                  <c:v>Needle-unpierce</c:v>
                </c:pt>
                <c:pt idx="97">
                  <c:v>Marker-uncap</c:v>
                </c:pt>
                <c:pt idx="98">
                  <c:v>Tube-insert</c:v>
                </c:pt>
                <c:pt idx="99">
                  <c:v>Needle-pierce</c:v>
                </c:pt>
                <c:pt idx="100">
                  <c:v>Kit-open</c:v>
                </c:pt>
                <c:pt idx="101">
                  <c:v>Marker-recap</c:v>
                </c:pt>
                <c:pt idx="102">
                  <c:v>Scissors-cut</c:v>
                </c:pt>
                <c:pt idx="103">
                  <c:v>Tube_Clamp-clamp</c:v>
                </c:pt>
                <c:pt idx="104">
                  <c:v>Canister-remove</c:v>
                </c:pt>
                <c:pt idx="105">
                  <c:v>Red_Plug-insert</c:v>
                </c:pt>
                <c:pt idx="106">
                  <c:v>Canister-insert</c:v>
                </c:pt>
              </c:strCache>
            </c:strRef>
          </c:xVal>
          <c:yVal>
            <c:numRef>
              <c:f>'FORCE - PERTURBATION'!$H$2:$H$108</c:f>
              <c:numCache>
                <c:formatCode>General</c:formatCode>
                <c:ptCount val="107"/>
                <c:pt idx="0">
                  <c:v>0</c:v>
                </c:pt>
                <c:pt idx="1">
                  <c:v>0</c:v>
                </c:pt>
                <c:pt idx="2">
                  <c:v>0</c:v>
                </c:pt>
                <c:pt idx="3">
                  <c:v>0</c:v>
                </c:pt>
                <c:pt idx="4">
                  <c:v>0</c:v>
                </c:pt>
                <c:pt idx="5">
                  <c:v>0</c:v>
                </c:pt>
                <c:pt idx="6">
                  <c:v>2E-3</c:v>
                </c:pt>
                <c:pt idx="7">
                  <c:v>4.2000000000000003E-2</c:v>
                </c:pt>
                <c:pt idx="8">
                  <c:v>5.0000000000000001E-3</c:v>
                </c:pt>
                <c:pt idx="9">
                  <c:v>0.01</c:v>
                </c:pt>
                <c:pt idx="10">
                  <c:v>0.04</c:v>
                </c:pt>
                <c:pt idx="11">
                  <c:v>4.1000000000000002E-2</c:v>
                </c:pt>
                <c:pt idx="12">
                  <c:v>1.4999999999999999E-2</c:v>
                </c:pt>
                <c:pt idx="13">
                  <c:v>3.3000000000000002E-2</c:v>
                </c:pt>
                <c:pt idx="14">
                  <c:v>0.1</c:v>
                </c:pt>
                <c:pt idx="15">
                  <c:v>1.9E-2</c:v>
                </c:pt>
                <c:pt idx="16">
                  <c:v>1.9E-2</c:v>
                </c:pt>
                <c:pt idx="17">
                  <c:v>2.1000000000000001E-2</c:v>
                </c:pt>
                <c:pt idx="18">
                  <c:v>6.0999999999999999E-2</c:v>
                </c:pt>
                <c:pt idx="19">
                  <c:v>30.154</c:v>
                </c:pt>
                <c:pt idx="20">
                  <c:v>19.827999999999999</c:v>
                </c:pt>
                <c:pt idx="21">
                  <c:v>2.9000000000000001E-2</c:v>
                </c:pt>
                <c:pt idx="22">
                  <c:v>2.5999999999999999E-2</c:v>
                </c:pt>
                <c:pt idx="23">
                  <c:v>2.7E-2</c:v>
                </c:pt>
                <c:pt idx="24">
                  <c:v>0.17499999999999999</c:v>
                </c:pt>
                <c:pt idx="25">
                  <c:v>0.22800000000000001</c:v>
                </c:pt>
                <c:pt idx="26">
                  <c:v>0.13800000000000001</c:v>
                </c:pt>
                <c:pt idx="27">
                  <c:v>0.125</c:v>
                </c:pt>
                <c:pt idx="28">
                  <c:v>4.4580000000000002</c:v>
                </c:pt>
                <c:pt idx="29">
                  <c:v>6.0999999999999999E-2</c:v>
                </c:pt>
                <c:pt idx="30">
                  <c:v>6.0999999999999999E-2</c:v>
                </c:pt>
                <c:pt idx="31">
                  <c:v>6.0999999999999999E-2</c:v>
                </c:pt>
                <c:pt idx="32">
                  <c:v>0.17100000000000001</c:v>
                </c:pt>
                <c:pt idx="33">
                  <c:v>0.312</c:v>
                </c:pt>
                <c:pt idx="34">
                  <c:v>7.2999999999999995E-2</c:v>
                </c:pt>
                <c:pt idx="35">
                  <c:v>7.3999999999999996E-2</c:v>
                </c:pt>
                <c:pt idx="36">
                  <c:v>9.5000000000000001E-2</c:v>
                </c:pt>
                <c:pt idx="37">
                  <c:v>0.19</c:v>
                </c:pt>
                <c:pt idx="38">
                  <c:v>2.411</c:v>
                </c:pt>
                <c:pt idx="39">
                  <c:v>4.4580000000000002</c:v>
                </c:pt>
                <c:pt idx="40">
                  <c:v>1.5429999999999999</c:v>
                </c:pt>
                <c:pt idx="41">
                  <c:v>1.2470000000000001</c:v>
                </c:pt>
                <c:pt idx="42">
                  <c:v>0.36299999999999999</c:v>
                </c:pt>
                <c:pt idx="43">
                  <c:v>0.28100000000000003</c:v>
                </c:pt>
                <c:pt idx="44">
                  <c:v>2.298</c:v>
                </c:pt>
                <c:pt idx="45">
                  <c:v>0.13800000000000001</c:v>
                </c:pt>
                <c:pt idx="46">
                  <c:v>0.14000000000000001</c:v>
                </c:pt>
                <c:pt idx="47">
                  <c:v>0.184</c:v>
                </c:pt>
                <c:pt idx="48">
                  <c:v>0.182</c:v>
                </c:pt>
                <c:pt idx="49">
                  <c:v>0.15</c:v>
                </c:pt>
                <c:pt idx="50">
                  <c:v>0.15</c:v>
                </c:pt>
                <c:pt idx="51">
                  <c:v>0.27300000000000002</c:v>
                </c:pt>
                <c:pt idx="52">
                  <c:v>0.42199999999999999</c:v>
                </c:pt>
                <c:pt idx="53">
                  <c:v>0.16700000000000001</c:v>
                </c:pt>
                <c:pt idx="54">
                  <c:v>0.17699999999999999</c:v>
                </c:pt>
                <c:pt idx="55">
                  <c:v>0.192</c:v>
                </c:pt>
                <c:pt idx="56">
                  <c:v>0.19400000000000001</c:v>
                </c:pt>
                <c:pt idx="57">
                  <c:v>0.35899999999999999</c:v>
                </c:pt>
                <c:pt idx="58">
                  <c:v>0.434</c:v>
                </c:pt>
                <c:pt idx="59">
                  <c:v>2.98</c:v>
                </c:pt>
                <c:pt idx="60">
                  <c:v>1.9610000000000001</c:v>
                </c:pt>
                <c:pt idx="61">
                  <c:v>0.61699999999999999</c:v>
                </c:pt>
                <c:pt idx="62">
                  <c:v>0.69899999999999995</c:v>
                </c:pt>
                <c:pt idx="63">
                  <c:v>0.67100000000000004</c:v>
                </c:pt>
                <c:pt idx="64">
                  <c:v>0.74099999999999999</c:v>
                </c:pt>
                <c:pt idx="65">
                  <c:v>1.6060000000000001</c:v>
                </c:pt>
                <c:pt idx="66">
                  <c:v>22.14</c:v>
                </c:pt>
                <c:pt idx="67">
                  <c:v>1.7509999999999999</c:v>
                </c:pt>
                <c:pt idx="68">
                  <c:v>0.98899999999999999</c:v>
                </c:pt>
                <c:pt idx="69">
                  <c:v>0.98899999999999999</c:v>
                </c:pt>
                <c:pt idx="70">
                  <c:v>0.59299999999999997</c:v>
                </c:pt>
                <c:pt idx="71">
                  <c:v>0.83799999999999997</c:v>
                </c:pt>
                <c:pt idx="72">
                  <c:v>0.749</c:v>
                </c:pt>
                <c:pt idx="73">
                  <c:v>3.64</c:v>
                </c:pt>
                <c:pt idx="74">
                  <c:v>4.8239999999999998</c:v>
                </c:pt>
                <c:pt idx="75">
                  <c:v>9.016</c:v>
                </c:pt>
                <c:pt idx="76">
                  <c:v>4.2779999999999996</c:v>
                </c:pt>
                <c:pt idx="77">
                  <c:v>6.3280000000000003</c:v>
                </c:pt>
                <c:pt idx="78">
                  <c:v>131.22200000000001</c:v>
                </c:pt>
                <c:pt idx="79">
                  <c:v>39.927</c:v>
                </c:pt>
                <c:pt idx="80">
                  <c:v>4.6070000000000002</c:v>
                </c:pt>
                <c:pt idx="81">
                  <c:v>54.567999999999998</c:v>
                </c:pt>
                <c:pt idx="82">
                  <c:v>4.4420000000000002</c:v>
                </c:pt>
                <c:pt idx="83">
                  <c:v>250.51499999999999</c:v>
                </c:pt>
                <c:pt idx="84">
                  <c:v>17.010000000000002</c:v>
                </c:pt>
                <c:pt idx="85">
                  <c:v>45.323</c:v>
                </c:pt>
                <c:pt idx="86">
                  <c:v>13.217000000000001</c:v>
                </c:pt>
                <c:pt idx="87">
                  <c:v>6.3460000000000001</c:v>
                </c:pt>
                <c:pt idx="88">
                  <c:v>15.212999999999999</c:v>
                </c:pt>
                <c:pt idx="89">
                  <c:v>15.212999999999999</c:v>
                </c:pt>
                <c:pt idx="90">
                  <c:v>61.237000000000002</c:v>
                </c:pt>
                <c:pt idx="91">
                  <c:v>132.905</c:v>
                </c:pt>
                <c:pt idx="92">
                  <c:v>33.755000000000003</c:v>
                </c:pt>
                <c:pt idx="93">
                  <c:v>15.959</c:v>
                </c:pt>
                <c:pt idx="94">
                  <c:v>14.962999999999999</c:v>
                </c:pt>
                <c:pt idx="95">
                  <c:v>17.702000000000002</c:v>
                </c:pt>
                <c:pt idx="96">
                  <c:v>20.91</c:v>
                </c:pt>
                <c:pt idx="97">
                  <c:v>42.671999999999997</c:v>
                </c:pt>
                <c:pt idx="98">
                  <c:v>105.709</c:v>
                </c:pt>
                <c:pt idx="99">
                  <c:v>43.517000000000003</c:v>
                </c:pt>
                <c:pt idx="100">
                  <c:v>495.21800000000002</c:v>
                </c:pt>
                <c:pt idx="101">
                  <c:v>64.608000000000004</c:v>
                </c:pt>
                <c:pt idx="102">
                  <c:v>333.78300000000002</c:v>
                </c:pt>
                <c:pt idx="103">
                  <c:v>177.28700000000001</c:v>
                </c:pt>
                <c:pt idx="104">
                  <c:v>222.51599999999999</c:v>
                </c:pt>
                <c:pt idx="105">
                  <c:v>159.04300000000001</c:v>
                </c:pt>
                <c:pt idx="106">
                  <c:v>139.99799999999999</c:v>
                </c:pt>
              </c:numCache>
            </c:numRef>
          </c:yVal>
          <c:smooth val="0"/>
          <c:extLst>
            <c:ext xmlns:c16="http://schemas.microsoft.com/office/drawing/2014/chart" uri="{C3380CC4-5D6E-409C-BE32-E72D297353CC}">
              <c16:uniqueId val="{00000003-3EA0-4277-91D8-68294DA127A8}"/>
            </c:ext>
          </c:extLst>
        </c:ser>
        <c:ser>
          <c:idx val="2"/>
          <c:order val="4"/>
          <c:tx>
            <c:strRef>
              <c:f>'FORCE - PERTURBATION'!$G$1</c:f>
              <c:strCache>
                <c:ptCount val="1"/>
                <c:pt idx="0">
                  <c:v>REQUIRED 1</c:v>
                </c:pt>
              </c:strCache>
            </c:strRef>
          </c:tx>
          <c:spPr>
            <a:ln w="25400" cap="rnd">
              <a:solidFill>
                <a:srgbClr val="FF0000"/>
              </a:solidFill>
              <a:round/>
            </a:ln>
            <a:effectLst/>
          </c:spPr>
          <c:marker>
            <c:symbol val="circle"/>
            <c:size val="5"/>
            <c:spPr>
              <a:solidFill>
                <a:srgbClr val="FF0000"/>
              </a:solidFill>
              <a:ln w="9525">
                <a:noFill/>
              </a:ln>
              <a:effectLst/>
            </c:spPr>
          </c:marker>
          <c:xVal>
            <c:strRef>
              <c:f>'FORCE - PERTURBATION'!$A$2:$A$108</c:f>
              <c:strCache>
                <c:ptCount val="107"/>
                <c:pt idx="0">
                  <c:v>Kit_Tab-hold_-X</c:v>
                </c:pt>
                <c:pt idx="1">
                  <c:v>Kit_Tab-hold_Y</c:v>
                </c:pt>
                <c:pt idx="2">
                  <c:v>Kit_Tab-hold_-Y</c:v>
                </c:pt>
                <c:pt idx="3">
                  <c:v>Kit_Tab-hold_Z</c:v>
                </c:pt>
                <c:pt idx="4">
                  <c:v>Kit_Tab-hold_-Z</c:v>
                </c:pt>
                <c:pt idx="5">
                  <c:v>Kit_Tab-open</c:v>
                </c:pt>
                <c:pt idx="6">
                  <c:v>Kit_Tab-hold_X</c:v>
                </c:pt>
                <c:pt idx="7">
                  <c:v>Red_Plug-hold_Z</c:v>
                </c:pt>
                <c:pt idx="8">
                  <c:v>Yellow_Plug-hold_-X</c:v>
                </c:pt>
                <c:pt idx="9">
                  <c:v>Yellow_Plug-hold_X</c:v>
                </c:pt>
                <c:pt idx="10">
                  <c:v>Red_Plug-hold_Y</c:v>
                </c:pt>
                <c:pt idx="11">
                  <c:v>Red_Plug-hold_-Y</c:v>
                </c:pt>
                <c:pt idx="12">
                  <c:v>Yellow_Plug-hold_-Y</c:v>
                </c:pt>
                <c:pt idx="13">
                  <c:v>Red_Plug-hold_-Z</c:v>
                </c:pt>
                <c:pt idx="14">
                  <c:v>Tube_Clamp-hold_-Y</c:v>
                </c:pt>
                <c:pt idx="15">
                  <c:v>Marker_Cap-hold_Z</c:v>
                </c:pt>
                <c:pt idx="16">
                  <c:v>Marker_Cap-hold_-Z</c:v>
                </c:pt>
                <c:pt idx="17">
                  <c:v>Yellow_Plug-hold_Y</c:v>
                </c:pt>
                <c:pt idx="18">
                  <c:v>Marker_Cap-hold_Y</c:v>
                </c:pt>
                <c:pt idx="19">
                  <c:v>Marker_Cap-recap</c:v>
                </c:pt>
                <c:pt idx="20">
                  <c:v>Marker_Cap-uncap</c:v>
                </c:pt>
                <c:pt idx="21">
                  <c:v>Red_Plug-hold_X</c:v>
                </c:pt>
                <c:pt idx="22">
                  <c:v>Yellow_Plug-hold_-Z</c:v>
                </c:pt>
                <c:pt idx="23">
                  <c:v>Yellow_Plug-hold_Z</c:v>
                </c:pt>
                <c:pt idx="24">
                  <c:v>Red_Plug-hold_-X</c:v>
                </c:pt>
                <c:pt idx="25">
                  <c:v>Tube_Clamp-hold_Z</c:v>
                </c:pt>
                <c:pt idx="26">
                  <c:v>Tube_Clamp-hold_X</c:v>
                </c:pt>
                <c:pt idx="27">
                  <c:v>Tube_Clamp-hold_-X</c:v>
                </c:pt>
                <c:pt idx="28">
                  <c:v>Petri-hold_-X</c:v>
                </c:pt>
                <c:pt idx="29">
                  <c:v>Marker_Cap-hold_X</c:v>
                </c:pt>
                <c:pt idx="30">
                  <c:v>Marker_Cap-hold_-X</c:v>
                </c:pt>
                <c:pt idx="31">
                  <c:v>Marker_Cap-hold_-Y</c:v>
                </c:pt>
                <c:pt idx="32">
                  <c:v>Tube_Clamp-hold_Y</c:v>
                </c:pt>
                <c:pt idx="33">
                  <c:v>Marker-hold_-X</c:v>
                </c:pt>
                <c:pt idx="34">
                  <c:v>Glass_Vial-hold_-X</c:v>
                </c:pt>
                <c:pt idx="35">
                  <c:v>Glass_Vial-hold_X</c:v>
                </c:pt>
                <c:pt idx="36">
                  <c:v>Needle-hold_-X</c:v>
                </c:pt>
                <c:pt idx="37">
                  <c:v>Tube-hold_-X</c:v>
                </c:pt>
                <c:pt idx="38">
                  <c:v>Petri-hold_Y</c:v>
                </c:pt>
                <c:pt idx="39">
                  <c:v>Petri-hold_X</c:v>
                </c:pt>
                <c:pt idx="40">
                  <c:v>Tube-hold_-Y</c:v>
                </c:pt>
                <c:pt idx="41">
                  <c:v>Petri-hold_-Z</c:v>
                </c:pt>
                <c:pt idx="42">
                  <c:v>Needle-hold_Y</c:v>
                </c:pt>
                <c:pt idx="43">
                  <c:v>Needle-hold_-Y</c:v>
                </c:pt>
                <c:pt idx="44">
                  <c:v>Petri-hold_-Y</c:v>
                </c:pt>
                <c:pt idx="45">
                  <c:v>Glass_Vial-hold_-Z</c:v>
                </c:pt>
                <c:pt idx="46">
                  <c:v>Glass_Vial-hold_Z</c:v>
                </c:pt>
                <c:pt idx="47">
                  <c:v>Marker-hold_Z</c:v>
                </c:pt>
                <c:pt idx="48">
                  <c:v>Marker-hold_-Z</c:v>
                </c:pt>
                <c:pt idx="49">
                  <c:v>Needle-hold horizontal</c:v>
                </c:pt>
                <c:pt idx="50">
                  <c:v>Needle-hold_X</c:v>
                </c:pt>
                <c:pt idx="51">
                  <c:v>Canister-hold_-X</c:v>
                </c:pt>
                <c:pt idx="52">
                  <c:v>Tube_Clamp-hold_-Z</c:v>
                </c:pt>
                <c:pt idx="53">
                  <c:v>Glass_Vial-hold_-Y</c:v>
                </c:pt>
                <c:pt idx="54">
                  <c:v>Glass_Vial-hold_Y</c:v>
                </c:pt>
                <c:pt idx="55">
                  <c:v>Needle-hold_Z</c:v>
                </c:pt>
                <c:pt idx="56">
                  <c:v>Needle-hold_-Z</c:v>
                </c:pt>
                <c:pt idx="57">
                  <c:v>Marker-hold_X</c:v>
                </c:pt>
                <c:pt idx="58">
                  <c:v>Tube-hold_X</c:v>
                </c:pt>
                <c:pt idx="59">
                  <c:v>Tube-hold_Y</c:v>
                </c:pt>
                <c:pt idx="60">
                  <c:v>Petri-hold_Z</c:v>
                </c:pt>
                <c:pt idx="61">
                  <c:v>Marker-hold_Y</c:v>
                </c:pt>
                <c:pt idx="62">
                  <c:v>Tube-hold_Z</c:v>
                </c:pt>
                <c:pt idx="63">
                  <c:v>Tube-hold_-Z</c:v>
                </c:pt>
                <c:pt idx="64">
                  <c:v>Canister-hold_-Z</c:v>
                </c:pt>
                <c:pt idx="65">
                  <c:v>Canister-hold_-Y</c:v>
                </c:pt>
                <c:pt idx="66">
                  <c:v>Petri-write</c:v>
                </c:pt>
                <c:pt idx="67">
                  <c:v>Canister-hold_X</c:v>
                </c:pt>
                <c:pt idx="68">
                  <c:v>Scissors-hold_Z</c:v>
                </c:pt>
                <c:pt idx="69">
                  <c:v>Scissors-hold_-Z</c:v>
                </c:pt>
                <c:pt idx="70">
                  <c:v>Canister-hold_Z</c:v>
                </c:pt>
                <c:pt idx="71">
                  <c:v>Marker-hold_-Y</c:v>
                </c:pt>
                <c:pt idx="72">
                  <c:v>Canister-hold_Y</c:v>
                </c:pt>
                <c:pt idx="73">
                  <c:v>Scissors-hold_-Y</c:v>
                </c:pt>
                <c:pt idx="74">
                  <c:v>Scissors-hold_Y</c:v>
                </c:pt>
                <c:pt idx="75">
                  <c:v>Kit-hold_-X</c:v>
                </c:pt>
                <c:pt idx="76">
                  <c:v>Kit-hold_-Y</c:v>
                </c:pt>
                <c:pt idx="77">
                  <c:v>Kit-hold_X</c:v>
                </c:pt>
                <c:pt idx="78">
                  <c:v>Rinse_Glass-hold_-X</c:v>
                </c:pt>
                <c:pt idx="79">
                  <c:v>Kit-hold_-Z</c:v>
                </c:pt>
                <c:pt idx="80">
                  <c:v>Kit-hold_Y</c:v>
                </c:pt>
                <c:pt idx="81">
                  <c:v>Rinse_Glass-hold_X</c:v>
                </c:pt>
                <c:pt idx="82">
                  <c:v>Marker-write</c:v>
                </c:pt>
                <c:pt idx="83">
                  <c:v>Rinse_Glass-hold_Y</c:v>
                </c:pt>
                <c:pt idx="84">
                  <c:v>Rinse_Glass-hold_Z</c:v>
                </c:pt>
                <c:pt idx="85">
                  <c:v>Kit-hold_Z</c:v>
                </c:pt>
                <c:pt idx="86">
                  <c:v>Rinse_Glass-hold_-Z</c:v>
                </c:pt>
                <c:pt idx="87">
                  <c:v>Yellow_Plug-insert</c:v>
                </c:pt>
                <c:pt idx="88">
                  <c:v>Scissors-hold_X</c:v>
                </c:pt>
                <c:pt idx="89">
                  <c:v>Scissors-hold_-X</c:v>
                </c:pt>
                <c:pt idx="90">
                  <c:v>Rinse_Glass-hold_-Y</c:v>
                </c:pt>
                <c:pt idx="91">
                  <c:v>Red_Plug-remove</c:v>
                </c:pt>
                <c:pt idx="92">
                  <c:v>Tube_Clamp-unclamp</c:v>
                </c:pt>
                <c:pt idx="93">
                  <c:v>Needle_Cap-uncap</c:v>
                </c:pt>
                <c:pt idx="94">
                  <c:v>Glass_Vial-open</c:v>
                </c:pt>
                <c:pt idx="95">
                  <c:v>Needle-uncap</c:v>
                </c:pt>
                <c:pt idx="96">
                  <c:v>Needle-unpierce</c:v>
                </c:pt>
                <c:pt idx="97">
                  <c:v>Marker-uncap</c:v>
                </c:pt>
                <c:pt idx="98">
                  <c:v>Tube-insert</c:v>
                </c:pt>
                <c:pt idx="99">
                  <c:v>Needle-pierce</c:v>
                </c:pt>
                <c:pt idx="100">
                  <c:v>Kit-open</c:v>
                </c:pt>
                <c:pt idx="101">
                  <c:v>Marker-recap</c:v>
                </c:pt>
                <c:pt idx="102">
                  <c:v>Scissors-cut</c:v>
                </c:pt>
                <c:pt idx="103">
                  <c:v>Tube_Clamp-clamp</c:v>
                </c:pt>
                <c:pt idx="104">
                  <c:v>Canister-remove</c:v>
                </c:pt>
                <c:pt idx="105">
                  <c:v>Red_Plug-insert</c:v>
                </c:pt>
                <c:pt idx="106">
                  <c:v>Canister-insert</c:v>
                </c:pt>
              </c:strCache>
            </c:strRef>
          </c:xVal>
          <c:yVal>
            <c:numRef>
              <c:f>'FORCE - PERTURBATION'!$G$2:$G$108</c:f>
              <c:numCache>
                <c:formatCode>General</c:formatCode>
                <c:ptCount val="107"/>
                <c:pt idx="0">
                  <c:v>0</c:v>
                </c:pt>
                <c:pt idx="1">
                  <c:v>0</c:v>
                </c:pt>
                <c:pt idx="2">
                  <c:v>0</c:v>
                </c:pt>
                <c:pt idx="3">
                  <c:v>0</c:v>
                </c:pt>
                <c:pt idx="4">
                  <c:v>0</c:v>
                </c:pt>
                <c:pt idx="5">
                  <c:v>0</c:v>
                </c:pt>
                <c:pt idx="6">
                  <c:v>2E-3</c:v>
                </c:pt>
                <c:pt idx="7">
                  <c:v>4.0000000000000001E-3</c:v>
                </c:pt>
                <c:pt idx="8">
                  <c:v>5.0000000000000001E-3</c:v>
                </c:pt>
                <c:pt idx="9">
                  <c:v>0.01</c:v>
                </c:pt>
                <c:pt idx="10">
                  <c:v>1.0999999999999999E-2</c:v>
                </c:pt>
                <c:pt idx="11">
                  <c:v>1.0999999999999999E-2</c:v>
                </c:pt>
                <c:pt idx="12">
                  <c:v>1.4999999999999999E-2</c:v>
                </c:pt>
                <c:pt idx="13">
                  <c:v>1.7999999999999999E-2</c:v>
                </c:pt>
                <c:pt idx="14">
                  <c:v>1.7999999999999999E-2</c:v>
                </c:pt>
                <c:pt idx="15">
                  <c:v>1.9E-2</c:v>
                </c:pt>
                <c:pt idx="16">
                  <c:v>1.9E-2</c:v>
                </c:pt>
                <c:pt idx="17">
                  <c:v>2.1000000000000001E-2</c:v>
                </c:pt>
                <c:pt idx="18">
                  <c:v>2.1999999999999999E-2</c:v>
                </c:pt>
                <c:pt idx="19">
                  <c:v>2.1999999999999999E-2</c:v>
                </c:pt>
                <c:pt idx="20">
                  <c:v>2.1999999999999999E-2</c:v>
                </c:pt>
                <c:pt idx="21">
                  <c:v>2.3E-2</c:v>
                </c:pt>
                <c:pt idx="22">
                  <c:v>2.5999999999999999E-2</c:v>
                </c:pt>
                <c:pt idx="23">
                  <c:v>2.7E-2</c:v>
                </c:pt>
                <c:pt idx="24">
                  <c:v>2.9000000000000001E-2</c:v>
                </c:pt>
                <c:pt idx="25">
                  <c:v>3.9E-2</c:v>
                </c:pt>
                <c:pt idx="26">
                  <c:v>4.5999999999999999E-2</c:v>
                </c:pt>
                <c:pt idx="27">
                  <c:v>4.5999999999999999E-2</c:v>
                </c:pt>
                <c:pt idx="28">
                  <c:v>5.6000000000000001E-2</c:v>
                </c:pt>
                <c:pt idx="29">
                  <c:v>6.0999999999999999E-2</c:v>
                </c:pt>
                <c:pt idx="30">
                  <c:v>6.0999999999999999E-2</c:v>
                </c:pt>
                <c:pt idx="31">
                  <c:v>6.0999999999999999E-2</c:v>
                </c:pt>
                <c:pt idx="32">
                  <c:v>6.5000000000000002E-2</c:v>
                </c:pt>
                <c:pt idx="33">
                  <c:v>6.8000000000000005E-2</c:v>
                </c:pt>
                <c:pt idx="34">
                  <c:v>7.2999999999999995E-2</c:v>
                </c:pt>
                <c:pt idx="35">
                  <c:v>7.3999999999999996E-2</c:v>
                </c:pt>
                <c:pt idx="36">
                  <c:v>7.9000000000000001E-2</c:v>
                </c:pt>
                <c:pt idx="37">
                  <c:v>0.1</c:v>
                </c:pt>
                <c:pt idx="38">
                  <c:v>0.104</c:v>
                </c:pt>
                <c:pt idx="39">
                  <c:v>0.11899999999999999</c:v>
                </c:pt>
                <c:pt idx="40">
                  <c:v>0.11899999999999999</c:v>
                </c:pt>
                <c:pt idx="41">
                  <c:v>0.13</c:v>
                </c:pt>
                <c:pt idx="42">
                  <c:v>0.13200000000000001</c:v>
                </c:pt>
                <c:pt idx="43">
                  <c:v>0.13200000000000001</c:v>
                </c:pt>
                <c:pt idx="44">
                  <c:v>0.13600000000000001</c:v>
                </c:pt>
                <c:pt idx="45">
                  <c:v>0.13800000000000001</c:v>
                </c:pt>
                <c:pt idx="46">
                  <c:v>0.14000000000000001</c:v>
                </c:pt>
                <c:pt idx="47">
                  <c:v>0.14099999999999999</c:v>
                </c:pt>
                <c:pt idx="48">
                  <c:v>0.14099999999999999</c:v>
                </c:pt>
                <c:pt idx="49">
                  <c:v>0.14599999999999999</c:v>
                </c:pt>
                <c:pt idx="50">
                  <c:v>0.14599999999999999</c:v>
                </c:pt>
                <c:pt idx="51">
                  <c:v>0.14699999999999999</c:v>
                </c:pt>
                <c:pt idx="52">
                  <c:v>0.16300000000000001</c:v>
                </c:pt>
                <c:pt idx="53">
                  <c:v>0.16700000000000001</c:v>
                </c:pt>
                <c:pt idx="54">
                  <c:v>0.17699999999999999</c:v>
                </c:pt>
                <c:pt idx="55">
                  <c:v>0.183</c:v>
                </c:pt>
                <c:pt idx="56">
                  <c:v>0.183</c:v>
                </c:pt>
                <c:pt idx="57">
                  <c:v>0.188</c:v>
                </c:pt>
                <c:pt idx="58">
                  <c:v>0.19</c:v>
                </c:pt>
                <c:pt idx="59">
                  <c:v>0.19</c:v>
                </c:pt>
                <c:pt idx="60">
                  <c:v>0.219</c:v>
                </c:pt>
                <c:pt idx="61">
                  <c:v>0.23899999999999999</c:v>
                </c:pt>
                <c:pt idx="62">
                  <c:v>0.253</c:v>
                </c:pt>
                <c:pt idx="63">
                  <c:v>0.253</c:v>
                </c:pt>
                <c:pt idx="64">
                  <c:v>0.28299999999999997</c:v>
                </c:pt>
                <c:pt idx="65">
                  <c:v>0.31</c:v>
                </c:pt>
                <c:pt idx="66">
                  <c:v>0.33800000000000002</c:v>
                </c:pt>
                <c:pt idx="67">
                  <c:v>0.46400000000000002</c:v>
                </c:pt>
                <c:pt idx="68">
                  <c:v>0.57899999999999996</c:v>
                </c:pt>
                <c:pt idx="69">
                  <c:v>0.58299999999999996</c:v>
                </c:pt>
                <c:pt idx="70">
                  <c:v>0.59099999999999997</c:v>
                </c:pt>
                <c:pt idx="71">
                  <c:v>0.63700000000000001</c:v>
                </c:pt>
                <c:pt idx="72">
                  <c:v>0.65800000000000003</c:v>
                </c:pt>
                <c:pt idx="73">
                  <c:v>0.70399999999999996</c:v>
                </c:pt>
                <c:pt idx="74">
                  <c:v>0.73599999999999999</c:v>
                </c:pt>
                <c:pt idx="75">
                  <c:v>0.752</c:v>
                </c:pt>
                <c:pt idx="76">
                  <c:v>1.0549999999999999</c:v>
                </c:pt>
                <c:pt idx="77">
                  <c:v>2.0499999999999998</c:v>
                </c:pt>
                <c:pt idx="78">
                  <c:v>2.1150000000000002</c:v>
                </c:pt>
                <c:pt idx="79">
                  <c:v>2.8809999999999998</c:v>
                </c:pt>
                <c:pt idx="80">
                  <c:v>3.0489999999999999</c:v>
                </c:pt>
                <c:pt idx="81">
                  <c:v>3.177</c:v>
                </c:pt>
                <c:pt idx="82">
                  <c:v>3.411</c:v>
                </c:pt>
                <c:pt idx="83">
                  <c:v>4.1689999999999996</c:v>
                </c:pt>
                <c:pt idx="84">
                  <c:v>4.3090000000000002</c:v>
                </c:pt>
                <c:pt idx="85">
                  <c:v>4.46</c:v>
                </c:pt>
                <c:pt idx="86">
                  <c:v>5.0609999999999999</c:v>
                </c:pt>
                <c:pt idx="87">
                  <c:v>6.3460000000000001</c:v>
                </c:pt>
                <c:pt idx="88">
                  <c:v>6.5919999999999996</c:v>
                </c:pt>
                <c:pt idx="89">
                  <c:v>6.5919999999999996</c:v>
                </c:pt>
                <c:pt idx="90">
                  <c:v>6.95</c:v>
                </c:pt>
                <c:pt idx="91">
                  <c:v>12.654</c:v>
                </c:pt>
                <c:pt idx="92">
                  <c:v>13.08</c:v>
                </c:pt>
                <c:pt idx="93">
                  <c:v>14.263999999999999</c:v>
                </c:pt>
                <c:pt idx="94">
                  <c:v>14.962999999999999</c:v>
                </c:pt>
                <c:pt idx="95">
                  <c:v>16.696000000000002</c:v>
                </c:pt>
                <c:pt idx="96">
                  <c:v>19.721</c:v>
                </c:pt>
                <c:pt idx="97">
                  <c:v>33.140999999999998</c:v>
                </c:pt>
                <c:pt idx="98">
                  <c:v>38.319000000000003</c:v>
                </c:pt>
                <c:pt idx="99">
                  <c:v>41.43</c:v>
                </c:pt>
                <c:pt idx="100">
                  <c:v>48.731999999999999</c:v>
                </c:pt>
                <c:pt idx="101">
                  <c:v>49.62</c:v>
                </c:pt>
                <c:pt idx="102">
                  <c:v>64.539000000000001</c:v>
                </c:pt>
                <c:pt idx="103">
                  <c:v>67.959999999999994</c:v>
                </c:pt>
                <c:pt idx="104">
                  <c:v>85.028999999999996</c:v>
                </c:pt>
                <c:pt idx="105">
                  <c:v>87.454999999999998</c:v>
                </c:pt>
                <c:pt idx="106">
                  <c:v>139.548</c:v>
                </c:pt>
              </c:numCache>
            </c:numRef>
          </c:yVal>
          <c:smooth val="0"/>
          <c:extLst>
            <c:ext xmlns:c16="http://schemas.microsoft.com/office/drawing/2014/chart" uri="{C3380CC4-5D6E-409C-BE32-E72D297353CC}">
              <c16:uniqueId val="{00000002-3EA0-4277-91D8-68294DA127A8}"/>
            </c:ext>
          </c:extLst>
        </c:ser>
        <c:dLbls>
          <c:showLegendKey val="0"/>
          <c:showVal val="0"/>
          <c:showCatName val="0"/>
          <c:showSerName val="0"/>
          <c:showPercent val="0"/>
          <c:showBubbleSize val="0"/>
        </c:dLbls>
        <c:axId val="413229024"/>
        <c:axId val="413225088"/>
      </c:scatterChart>
      <c:catAx>
        <c:axId val="413229024"/>
        <c:scaling>
          <c:orientation val="minMax"/>
        </c:scaling>
        <c:delete val="0"/>
        <c:axPos val="b"/>
        <c:minorGridlines>
          <c:spPr>
            <a:ln w="9525" cap="flat" cmpd="sng" algn="ctr">
              <a:solidFill>
                <a:schemeClr val="bg2"/>
              </a:solidFill>
              <a:round/>
            </a:ln>
            <a:effectLst/>
          </c:spPr>
        </c:minorGridlines>
        <c:numFmt formatCode="General" sourceLinked="1"/>
        <c:majorTickMark val="cross"/>
        <c:minorTickMark val="in"/>
        <c:tickLblPos val="low"/>
        <c:spPr>
          <a:noFill/>
          <a:ln w="9525" cap="flat" cmpd="sng" algn="ctr">
            <a:solidFill>
              <a:schemeClr val="tx1">
                <a:lumMod val="15000"/>
                <a:lumOff val="85000"/>
              </a:schemeClr>
            </a:solidFill>
            <a:round/>
          </a:ln>
          <a:effectLst/>
        </c:spPr>
        <c:txPr>
          <a:bodyPr rot="-5400000" spcFirstLastPara="1" vertOverflow="ellipsis" vert="horz" wrap="square" anchor="ctr" anchorCtr="1"/>
          <a:lstStyle/>
          <a:p>
            <a:pPr>
              <a:defRPr sz="900" b="0" i="0" u="none" strike="noStrike" kern="1200" baseline="0">
                <a:ln>
                  <a:noFill/>
                </a:ln>
                <a:solidFill>
                  <a:schemeClr val="tx1">
                    <a:lumMod val="65000"/>
                    <a:lumOff val="35000"/>
                  </a:schemeClr>
                </a:solidFill>
                <a:latin typeface="+mn-lt"/>
                <a:ea typeface="+mn-ea"/>
                <a:cs typeface="+mn-cs"/>
              </a:defRPr>
            </a:pPr>
            <a:endParaRPr lang="en-US"/>
          </a:p>
        </c:txPr>
        <c:crossAx val="413225088"/>
        <c:crossesAt val="0"/>
        <c:auto val="0"/>
        <c:lblAlgn val="ctr"/>
        <c:lblOffset val="1"/>
        <c:tickMarkSkip val="1"/>
        <c:noMultiLvlLbl val="0"/>
      </c:catAx>
      <c:valAx>
        <c:axId val="413225088"/>
        <c:scaling>
          <c:logBase val="10"/>
          <c:orientation val="minMax"/>
        </c:scaling>
        <c:delete val="0"/>
        <c:axPos val="l"/>
        <c:majorGridlines>
          <c:spPr>
            <a:ln w="9525" cap="flat" cmpd="sng" algn="ctr">
              <a:solidFill>
                <a:schemeClr val="bg2"/>
              </a:solidFill>
              <a:round/>
            </a:ln>
            <a:effectLst/>
          </c:spPr>
        </c:majorGridlines>
        <c:minorGridlines>
          <c:spPr>
            <a:ln w="9525" cap="flat" cmpd="sng" algn="ctr">
              <a:solidFill>
                <a:schemeClr val="tx1">
                  <a:lumMod val="5000"/>
                  <a:lumOff val="95000"/>
                </a:schemeClr>
              </a:solidFill>
              <a:round/>
            </a:ln>
            <a:effectLst/>
          </c:spPr>
        </c:minorGridlines>
        <c:numFmt formatCode="General" sourceLinked="1"/>
        <c:majorTickMark val="cross"/>
        <c:minorTickMark val="cross"/>
        <c:tickLblPos val="nextTo"/>
        <c:spPr>
          <a:noFill/>
          <a:ln>
            <a:solidFill>
              <a:schemeClr val="bg2"/>
            </a:solid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3229024"/>
        <c:crossesAt val="1"/>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Force required to resist a perturbation for each grasp</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4"/>
          <c:order val="3"/>
          <c:tx>
            <c:strRef>
              <c:f>'FORCE - GRASP'!$G$1</c:f>
              <c:strCache>
                <c:ptCount val="1"/>
                <c:pt idx="0">
                  <c:v>LIMIT</c:v>
                </c:pt>
              </c:strCache>
            </c:strRef>
          </c:tx>
          <c:spPr>
            <a:ln w="19050" cap="rnd">
              <a:solidFill>
                <a:schemeClr val="tx1"/>
              </a:solidFill>
              <a:round/>
            </a:ln>
            <a:effectLst/>
          </c:spPr>
          <c:marker>
            <c:symbol val="none"/>
          </c:marker>
          <c:cat>
            <c:strRef>
              <c:f>'FORCE - GRASP'!$A$2:$A$82</c:f>
              <c:strCache>
                <c:ptCount val="81"/>
                <c:pt idx="0">
                  <c:v>Canister-C1</c:v>
                </c:pt>
                <c:pt idx="1">
                  <c:v>Canister-T57</c:v>
                </c:pt>
                <c:pt idx="2">
                  <c:v>Marker-T10</c:v>
                </c:pt>
                <c:pt idx="3">
                  <c:v>Marker-T13</c:v>
                </c:pt>
                <c:pt idx="4">
                  <c:v>Marker-T16</c:v>
                </c:pt>
                <c:pt idx="5">
                  <c:v>Marker-T18</c:v>
                </c:pt>
                <c:pt idx="6">
                  <c:v>Marker-T9</c:v>
                </c:pt>
                <c:pt idx="7">
                  <c:v>Needle-T60</c:v>
                </c:pt>
                <c:pt idx="8">
                  <c:v>Rinse_Glass-T18</c:v>
                </c:pt>
                <c:pt idx="9">
                  <c:v>Rinse_Glass-T38</c:v>
                </c:pt>
                <c:pt idx="10">
                  <c:v>Scissors-C8</c:v>
                </c:pt>
                <c:pt idx="11">
                  <c:v>Tube-C2</c:v>
                </c:pt>
                <c:pt idx="12">
                  <c:v>Tube-F17</c:v>
                </c:pt>
                <c:pt idx="13">
                  <c:v>Tube-T17</c:v>
                </c:pt>
                <c:pt idx="14">
                  <c:v>Tube-T27</c:v>
                </c:pt>
                <c:pt idx="15">
                  <c:v>Tube-T30</c:v>
                </c:pt>
                <c:pt idx="16">
                  <c:v>Tube-T70</c:v>
                </c:pt>
                <c:pt idx="17">
                  <c:v>Kit_Tab-T21</c:v>
                </c:pt>
                <c:pt idx="18">
                  <c:v>Red_Plug-T21</c:v>
                </c:pt>
                <c:pt idx="19">
                  <c:v>Yellow_Plug-T21</c:v>
                </c:pt>
                <c:pt idx="20">
                  <c:v>Tube_Clamp-C16</c:v>
                </c:pt>
                <c:pt idx="21">
                  <c:v>Marker_Cap-C16</c:v>
                </c:pt>
                <c:pt idx="22">
                  <c:v>Marker_Cap-T17</c:v>
                </c:pt>
                <c:pt idx="23">
                  <c:v>Marker_Cap-T53</c:v>
                </c:pt>
                <c:pt idx="24">
                  <c:v>Red_Plug-F26</c:v>
                </c:pt>
                <c:pt idx="25">
                  <c:v>Tube_Clamp-T28</c:v>
                </c:pt>
                <c:pt idx="26">
                  <c:v>Tube_Clamp-T65</c:v>
                </c:pt>
                <c:pt idx="27">
                  <c:v>Petri-F28</c:v>
                </c:pt>
                <c:pt idx="28">
                  <c:v>Petri-C12</c:v>
                </c:pt>
                <c:pt idx="29">
                  <c:v>Marker-F28</c:v>
                </c:pt>
                <c:pt idx="30">
                  <c:v>Glass_Vial-T45</c:v>
                </c:pt>
                <c:pt idx="31">
                  <c:v>Needle-C8</c:v>
                </c:pt>
                <c:pt idx="32">
                  <c:v>Needle-T33</c:v>
                </c:pt>
                <c:pt idx="33">
                  <c:v>Needle-T21</c:v>
                </c:pt>
                <c:pt idx="34">
                  <c:v>Needle-T28</c:v>
                </c:pt>
                <c:pt idx="35">
                  <c:v>Marker-C8</c:v>
                </c:pt>
                <c:pt idx="36">
                  <c:v>Tube-C7</c:v>
                </c:pt>
                <c:pt idx="37">
                  <c:v>Tube-C6</c:v>
                </c:pt>
                <c:pt idx="38">
                  <c:v>Petri-T3</c:v>
                </c:pt>
                <c:pt idx="39">
                  <c:v>Tube-T29</c:v>
                </c:pt>
                <c:pt idx="40">
                  <c:v>Petri-T18</c:v>
                </c:pt>
                <c:pt idx="41">
                  <c:v>Marker-F26</c:v>
                </c:pt>
                <c:pt idx="42">
                  <c:v>Canister-C6</c:v>
                </c:pt>
                <c:pt idx="43">
                  <c:v>Tube-C8</c:v>
                </c:pt>
                <c:pt idx="44">
                  <c:v>Tube-T23</c:v>
                </c:pt>
                <c:pt idx="45">
                  <c:v>Tube-T4</c:v>
                </c:pt>
                <c:pt idx="46">
                  <c:v>Tube-T24</c:v>
                </c:pt>
                <c:pt idx="47">
                  <c:v>Tube-T28</c:v>
                </c:pt>
                <c:pt idx="48">
                  <c:v>Tube-F26</c:v>
                </c:pt>
                <c:pt idx="49">
                  <c:v>Petri-T8</c:v>
                </c:pt>
                <c:pt idx="50">
                  <c:v>Petri-T4</c:v>
                </c:pt>
                <c:pt idx="51">
                  <c:v>Canister-C8</c:v>
                </c:pt>
                <c:pt idx="52">
                  <c:v>Canister-T18</c:v>
                </c:pt>
                <c:pt idx="53">
                  <c:v>Petri-C8</c:v>
                </c:pt>
                <c:pt idx="54">
                  <c:v>Petri-C6</c:v>
                </c:pt>
                <c:pt idx="55">
                  <c:v>Petri-T2</c:v>
                </c:pt>
                <c:pt idx="56">
                  <c:v>Petri-T7</c:v>
                </c:pt>
                <c:pt idx="57">
                  <c:v>Scissors-T68_</c:v>
                </c:pt>
                <c:pt idx="58">
                  <c:v>Canister-T2</c:v>
                </c:pt>
                <c:pt idx="59">
                  <c:v>Canister-T26</c:v>
                </c:pt>
                <c:pt idx="60">
                  <c:v>Kit-C7</c:v>
                </c:pt>
                <c:pt idx="61">
                  <c:v>Scissors-T68</c:v>
                </c:pt>
                <c:pt idx="62">
                  <c:v>Scissors-C16</c:v>
                </c:pt>
                <c:pt idx="63">
                  <c:v>Kit-F28</c:v>
                </c:pt>
                <c:pt idx="64">
                  <c:v>Kit-T35</c:v>
                </c:pt>
                <c:pt idx="65">
                  <c:v>Kit-C11</c:v>
                </c:pt>
                <c:pt idx="66">
                  <c:v>Kit-C6</c:v>
                </c:pt>
                <c:pt idx="67">
                  <c:v>Kit-C8</c:v>
                </c:pt>
                <c:pt idx="68">
                  <c:v>Rinse_Glass-C6</c:v>
                </c:pt>
                <c:pt idx="69">
                  <c:v>Rinse_Glass-T39</c:v>
                </c:pt>
                <c:pt idx="70">
                  <c:v>Rinse_Glass-T35</c:v>
                </c:pt>
                <c:pt idx="71">
                  <c:v>Kit-T22</c:v>
                </c:pt>
                <c:pt idx="72">
                  <c:v>Rinse_Glass-T58</c:v>
                </c:pt>
                <c:pt idx="73">
                  <c:v>Rinse_Glass-T34</c:v>
                </c:pt>
                <c:pt idx="74">
                  <c:v>Rinse_Glass-T2</c:v>
                </c:pt>
                <c:pt idx="75">
                  <c:v>Rinse_Glass-T51</c:v>
                </c:pt>
                <c:pt idx="76">
                  <c:v>Rinse_Glass-C12</c:v>
                </c:pt>
                <c:pt idx="77">
                  <c:v>Rinse_Glass-T69</c:v>
                </c:pt>
                <c:pt idx="78">
                  <c:v>Needle_Cap-T28</c:v>
                </c:pt>
                <c:pt idx="79">
                  <c:v>Needle_Cap-T4</c:v>
                </c:pt>
                <c:pt idx="80">
                  <c:v>Needle_Cap-C14</c:v>
                </c:pt>
              </c:strCache>
            </c:strRef>
          </c:cat>
          <c:val>
            <c:numRef>
              <c:f>'FORCE - GRASP'!$G$2:$G$82</c:f>
              <c:numCache>
                <c:formatCode>General</c:formatCode>
                <c:ptCount val="81"/>
                <c:pt idx="0">
                  <c:v>20</c:v>
                </c:pt>
                <c:pt idx="1">
                  <c:v>20</c:v>
                </c:pt>
                <c:pt idx="2">
                  <c:v>20</c:v>
                </c:pt>
                <c:pt idx="3">
                  <c:v>20</c:v>
                </c:pt>
                <c:pt idx="4">
                  <c:v>20</c:v>
                </c:pt>
                <c:pt idx="5">
                  <c:v>20</c:v>
                </c:pt>
                <c:pt idx="6">
                  <c:v>20</c:v>
                </c:pt>
                <c:pt idx="7">
                  <c:v>20</c:v>
                </c:pt>
                <c:pt idx="8">
                  <c:v>20</c:v>
                </c:pt>
                <c:pt idx="9">
                  <c:v>20</c:v>
                </c:pt>
                <c:pt idx="10">
                  <c:v>20</c:v>
                </c:pt>
                <c:pt idx="11">
                  <c:v>20</c:v>
                </c:pt>
                <c:pt idx="12">
                  <c:v>20</c:v>
                </c:pt>
                <c:pt idx="13">
                  <c:v>20</c:v>
                </c:pt>
                <c:pt idx="14">
                  <c:v>20</c:v>
                </c:pt>
                <c:pt idx="15">
                  <c:v>20</c:v>
                </c:pt>
                <c:pt idx="16">
                  <c:v>20</c:v>
                </c:pt>
                <c:pt idx="17">
                  <c:v>20</c:v>
                </c:pt>
                <c:pt idx="18">
                  <c:v>20</c:v>
                </c:pt>
                <c:pt idx="19">
                  <c:v>20</c:v>
                </c:pt>
                <c:pt idx="20">
                  <c:v>20</c:v>
                </c:pt>
                <c:pt idx="21">
                  <c:v>20</c:v>
                </c:pt>
                <c:pt idx="22">
                  <c:v>20</c:v>
                </c:pt>
                <c:pt idx="23">
                  <c:v>20</c:v>
                </c:pt>
                <c:pt idx="24">
                  <c:v>20</c:v>
                </c:pt>
                <c:pt idx="25">
                  <c:v>20</c:v>
                </c:pt>
                <c:pt idx="26">
                  <c:v>20</c:v>
                </c:pt>
                <c:pt idx="27">
                  <c:v>20</c:v>
                </c:pt>
                <c:pt idx="28">
                  <c:v>20</c:v>
                </c:pt>
                <c:pt idx="29">
                  <c:v>20</c:v>
                </c:pt>
                <c:pt idx="30">
                  <c:v>20</c:v>
                </c:pt>
                <c:pt idx="31">
                  <c:v>20</c:v>
                </c:pt>
                <c:pt idx="32">
                  <c:v>20</c:v>
                </c:pt>
                <c:pt idx="33">
                  <c:v>20</c:v>
                </c:pt>
                <c:pt idx="34">
                  <c:v>20</c:v>
                </c:pt>
                <c:pt idx="35">
                  <c:v>20</c:v>
                </c:pt>
                <c:pt idx="36">
                  <c:v>20</c:v>
                </c:pt>
                <c:pt idx="37">
                  <c:v>20</c:v>
                </c:pt>
                <c:pt idx="38">
                  <c:v>20</c:v>
                </c:pt>
                <c:pt idx="39">
                  <c:v>20</c:v>
                </c:pt>
                <c:pt idx="40">
                  <c:v>20</c:v>
                </c:pt>
                <c:pt idx="41">
                  <c:v>20</c:v>
                </c:pt>
                <c:pt idx="42">
                  <c:v>20</c:v>
                </c:pt>
                <c:pt idx="43">
                  <c:v>20</c:v>
                </c:pt>
                <c:pt idx="44">
                  <c:v>20</c:v>
                </c:pt>
                <c:pt idx="45">
                  <c:v>20</c:v>
                </c:pt>
                <c:pt idx="46">
                  <c:v>20</c:v>
                </c:pt>
                <c:pt idx="47">
                  <c:v>20</c:v>
                </c:pt>
                <c:pt idx="48">
                  <c:v>20</c:v>
                </c:pt>
                <c:pt idx="49">
                  <c:v>20</c:v>
                </c:pt>
                <c:pt idx="50">
                  <c:v>20</c:v>
                </c:pt>
                <c:pt idx="51">
                  <c:v>20</c:v>
                </c:pt>
                <c:pt idx="52">
                  <c:v>20</c:v>
                </c:pt>
                <c:pt idx="53">
                  <c:v>20</c:v>
                </c:pt>
                <c:pt idx="54">
                  <c:v>20</c:v>
                </c:pt>
                <c:pt idx="55">
                  <c:v>20</c:v>
                </c:pt>
                <c:pt idx="56">
                  <c:v>20</c:v>
                </c:pt>
                <c:pt idx="57">
                  <c:v>20</c:v>
                </c:pt>
                <c:pt idx="58">
                  <c:v>20</c:v>
                </c:pt>
                <c:pt idx="59">
                  <c:v>20</c:v>
                </c:pt>
                <c:pt idx="60">
                  <c:v>20</c:v>
                </c:pt>
                <c:pt idx="61">
                  <c:v>20</c:v>
                </c:pt>
                <c:pt idx="62">
                  <c:v>20</c:v>
                </c:pt>
                <c:pt idx="63">
                  <c:v>20</c:v>
                </c:pt>
                <c:pt idx="64">
                  <c:v>20</c:v>
                </c:pt>
                <c:pt idx="65">
                  <c:v>20</c:v>
                </c:pt>
                <c:pt idx="66">
                  <c:v>20</c:v>
                </c:pt>
                <c:pt idx="67">
                  <c:v>20</c:v>
                </c:pt>
                <c:pt idx="68">
                  <c:v>20</c:v>
                </c:pt>
                <c:pt idx="69">
                  <c:v>20</c:v>
                </c:pt>
                <c:pt idx="70">
                  <c:v>20</c:v>
                </c:pt>
                <c:pt idx="71">
                  <c:v>20</c:v>
                </c:pt>
                <c:pt idx="72">
                  <c:v>20</c:v>
                </c:pt>
                <c:pt idx="73">
                  <c:v>20</c:v>
                </c:pt>
                <c:pt idx="74">
                  <c:v>20</c:v>
                </c:pt>
                <c:pt idx="75">
                  <c:v>20</c:v>
                </c:pt>
                <c:pt idx="76">
                  <c:v>20</c:v>
                </c:pt>
                <c:pt idx="77">
                  <c:v>20</c:v>
                </c:pt>
                <c:pt idx="78">
                  <c:v>20</c:v>
                </c:pt>
                <c:pt idx="79">
                  <c:v>20</c:v>
                </c:pt>
                <c:pt idx="80">
                  <c:v>20</c:v>
                </c:pt>
              </c:numCache>
            </c:numRef>
          </c:val>
          <c:smooth val="0"/>
          <c:extLst>
            <c:ext xmlns:c16="http://schemas.microsoft.com/office/drawing/2014/chart" uri="{C3380CC4-5D6E-409C-BE32-E72D297353CC}">
              <c16:uniqueId val="{00000004-04D6-4014-BC78-7FB50C14D038}"/>
            </c:ext>
          </c:extLst>
        </c:ser>
        <c:dLbls>
          <c:showLegendKey val="0"/>
          <c:showVal val="0"/>
          <c:showCatName val="0"/>
          <c:showSerName val="0"/>
          <c:showPercent val="0"/>
          <c:showBubbleSize val="0"/>
        </c:dLbls>
        <c:marker val="1"/>
        <c:smooth val="0"/>
        <c:axId val="405538608"/>
        <c:axId val="405540576"/>
      </c:lineChart>
      <c:scatterChart>
        <c:scatterStyle val="lineMarker"/>
        <c:varyColors val="0"/>
        <c:ser>
          <c:idx val="0"/>
          <c:order val="0"/>
          <c:tx>
            <c:strRef>
              <c:f>'FORCE - GRASP'!$C$1</c:f>
              <c:strCache>
                <c:ptCount val="1"/>
                <c:pt idx="0">
                  <c:v>REQUIRED</c:v>
                </c:pt>
              </c:strCache>
            </c:strRef>
          </c:tx>
          <c:spPr>
            <a:ln w="25400" cap="rnd">
              <a:solidFill>
                <a:schemeClr val="accent2"/>
              </a:solidFill>
              <a:round/>
            </a:ln>
            <a:effectLst/>
          </c:spPr>
          <c:marker>
            <c:symbol val="circle"/>
            <c:size val="5"/>
            <c:spPr>
              <a:solidFill>
                <a:schemeClr val="accent2"/>
              </a:solidFill>
              <a:ln w="9525">
                <a:noFill/>
              </a:ln>
              <a:effectLst/>
            </c:spPr>
          </c:marker>
          <c:xVal>
            <c:strRef>
              <c:f>'FORCE - GRASP'!$A$2:$A$82</c:f>
              <c:strCache>
                <c:ptCount val="81"/>
                <c:pt idx="0">
                  <c:v>Canister-C1</c:v>
                </c:pt>
                <c:pt idx="1">
                  <c:v>Canister-T57</c:v>
                </c:pt>
                <c:pt idx="2">
                  <c:v>Marker-T10</c:v>
                </c:pt>
                <c:pt idx="3">
                  <c:v>Marker-T13</c:v>
                </c:pt>
                <c:pt idx="4">
                  <c:v>Marker-T16</c:v>
                </c:pt>
                <c:pt idx="5">
                  <c:v>Marker-T18</c:v>
                </c:pt>
                <c:pt idx="6">
                  <c:v>Marker-T9</c:v>
                </c:pt>
                <c:pt idx="7">
                  <c:v>Needle-T60</c:v>
                </c:pt>
                <c:pt idx="8">
                  <c:v>Rinse_Glass-T18</c:v>
                </c:pt>
                <c:pt idx="9">
                  <c:v>Rinse_Glass-T38</c:v>
                </c:pt>
                <c:pt idx="10">
                  <c:v>Scissors-C8</c:v>
                </c:pt>
                <c:pt idx="11">
                  <c:v>Tube-C2</c:v>
                </c:pt>
                <c:pt idx="12">
                  <c:v>Tube-F17</c:v>
                </c:pt>
                <c:pt idx="13">
                  <c:v>Tube-T17</c:v>
                </c:pt>
                <c:pt idx="14">
                  <c:v>Tube-T27</c:v>
                </c:pt>
                <c:pt idx="15">
                  <c:v>Tube-T30</c:v>
                </c:pt>
                <c:pt idx="16">
                  <c:v>Tube-T70</c:v>
                </c:pt>
                <c:pt idx="17">
                  <c:v>Kit_Tab-T21</c:v>
                </c:pt>
                <c:pt idx="18">
                  <c:v>Red_Plug-T21</c:v>
                </c:pt>
                <c:pt idx="19">
                  <c:v>Yellow_Plug-T21</c:v>
                </c:pt>
                <c:pt idx="20">
                  <c:v>Tube_Clamp-C16</c:v>
                </c:pt>
                <c:pt idx="21">
                  <c:v>Marker_Cap-C16</c:v>
                </c:pt>
                <c:pt idx="22">
                  <c:v>Marker_Cap-T17</c:v>
                </c:pt>
                <c:pt idx="23">
                  <c:v>Marker_Cap-T53</c:v>
                </c:pt>
                <c:pt idx="24">
                  <c:v>Red_Plug-F26</c:v>
                </c:pt>
                <c:pt idx="25">
                  <c:v>Tube_Clamp-T28</c:v>
                </c:pt>
                <c:pt idx="26">
                  <c:v>Tube_Clamp-T65</c:v>
                </c:pt>
                <c:pt idx="27">
                  <c:v>Petri-F28</c:v>
                </c:pt>
                <c:pt idx="28">
                  <c:v>Petri-C12</c:v>
                </c:pt>
                <c:pt idx="29">
                  <c:v>Marker-F28</c:v>
                </c:pt>
                <c:pt idx="30">
                  <c:v>Glass_Vial-T45</c:v>
                </c:pt>
                <c:pt idx="31">
                  <c:v>Needle-C8</c:v>
                </c:pt>
                <c:pt idx="32">
                  <c:v>Needle-T33</c:v>
                </c:pt>
                <c:pt idx="33">
                  <c:v>Needle-T21</c:v>
                </c:pt>
                <c:pt idx="34">
                  <c:v>Needle-T28</c:v>
                </c:pt>
                <c:pt idx="35">
                  <c:v>Marker-C8</c:v>
                </c:pt>
                <c:pt idx="36">
                  <c:v>Tube-C7</c:v>
                </c:pt>
                <c:pt idx="37">
                  <c:v>Tube-C6</c:v>
                </c:pt>
                <c:pt idx="38">
                  <c:v>Petri-T3</c:v>
                </c:pt>
                <c:pt idx="39">
                  <c:v>Tube-T29</c:v>
                </c:pt>
                <c:pt idx="40">
                  <c:v>Petri-T18</c:v>
                </c:pt>
                <c:pt idx="41">
                  <c:v>Marker-F26</c:v>
                </c:pt>
                <c:pt idx="42">
                  <c:v>Canister-C6</c:v>
                </c:pt>
                <c:pt idx="43">
                  <c:v>Tube-C8</c:v>
                </c:pt>
                <c:pt idx="44">
                  <c:v>Tube-T23</c:v>
                </c:pt>
                <c:pt idx="45">
                  <c:v>Tube-T4</c:v>
                </c:pt>
                <c:pt idx="46">
                  <c:v>Tube-T24</c:v>
                </c:pt>
                <c:pt idx="47">
                  <c:v>Tube-T28</c:v>
                </c:pt>
                <c:pt idx="48">
                  <c:v>Tube-F26</c:v>
                </c:pt>
                <c:pt idx="49">
                  <c:v>Petri-T8</c:v>
                </c:pt>
                <c:pt idx="50">
                  <c:v>Petri-T4</c:v>
                </c:pt>
                <c:pt idx="51">
                  <c:v>Canister-C8</c:v>
                </c:pt>
                <c:pt idx="52">
                  <c:v>Canister-T18</c:v>
                </c:pt>
                <c:pt idx="53">
                  <c:v>Petri-C8</c:v>
                </c:pt>
                <c:pt idx="54">
                  <c:v>Petri-C6</c:v>
                </c:pt>
                <c:pt idx="55">
                  <c:v>Petri-T2</c:v>
                </c:pt>
                <c:pt idx="56">
                  <c:v>Petri-T7</c:v>
                </c:pt>
                <c:pt idx="57">
                  <c:v>Scissors-T68_</c:v>
                </c:pt>
                <c:pt idx="58">
                  <c:v>Canister-T2</c:v>
                </c:pt>
                <c:pt idx="59">
                  <c:v>Canister-T26</c:v>
                </c:pt>
                <c:pt idx="60">
                  <c:v>Kit-C7</c:v>
                </c:pt>
                <c:pt idx="61">
                  <c:v>Scissors-T68</c:v>
                </c:pt>
                <c:pt idx="62">
                  <c:v>Scissors-C16</c:v>
                </c:pt>
                <c:pt idx="63">
                  <c:v>Kit-F28</c:v>
                </c:pt>
                <c:pt idx="64">
                  <c:v>Kit-T35</c:v>
                </c:pt>
                <c:pt idx="65">
                  <c:v>Kit-C11</c:v>
                </c:pt>
                <c:pt idx="66">
                  <c:v>Kit-C6</c:v>
                </c:pt>
                <c:pt idx="67">
                  <c:v>Kit-C8</c:v>
                </c:pt>
                <c:pt idx="68">
                  <c:v>Rinse_Glass-C6</c:v>
                </c:pt>
                <c:pt idx="69">
                  <c:v>Rinse_Glass-T39</c:v>
                </c:pt>
                <c:pt idx="70">
                  <c:v>Rinse_Glass-T35</c:v>
                </c:pt>
                <c:pt idx="71">
                  <c:v>Kit-T22</c:v>
                </c:pt>
                <c:pt idx="72">
                  <c:v>Rinse_Glass-T58</c:v>
                </c:pt>
                <c:pt idx="73">
                  <c:v>Rinse_Glass-T34</c:v>
                </c:pt>
                <c:pt idx="74">
                  <c:v>Rinse_Glass-T2</c:v>
                </c:pt>
                <c:pt idx="75">
                  <c:v>Rinse_Glass-T51</c:v>
                </c:pt>
                <c:pt idx="76">
                  <c:v>Rinse_Glass-C12</c:v>
                </c:pt>
                <c:pt idx="77">
                  <c:v>Rinse_Glass-T69</c:v>
                </c:pt>
                <c:pt idx="78">
                  <c:v>Needle_Cap-T28</c:v>
                </c:pt>
                <c:pt idx="79">
                  <c:v>Needle_Cap-T4</c:v>
                </c:pt>
                <c:pt idx="80">
                  <c:v>Needle_Cap-C14</c:v>
                </c:pt>
              </c:strCache>
            </c:strRef>
          </c:xVal>
          <c:yVal>
            <c:numRef>
              <c:f>'FORCE - GRASP'!$C$2:$C$82</c:f>
              <c:numCache>
                <c:formatCode>0.000</c:formatCode>
                <c:ptCount val="81"/>
                <c:pt idx="0">
                  <c:v>0.03</c:v>
                </c:pt>
                <c:pt idx="1">
                  <c:v>0.06</c:v>
                </c:pt>
                <c:pt idx="2">
                  <c:v>4.2999999999999997E-2</c:v>
                </c:pt>
                <c:pt idx="3">
                  <c:v>4.2999999999999997E-2</c:v>
                </c:pt>
                <c:pt idx="4">
                  <c:v>3.7999999999999999E-2</c:v>
                </c:pt>
                <c:pt idx="5">
                  <c:v>2.8000000000000001E-2</c:v>
                </c:pt>
                <c:pt idx="6">
                  <c:v>5.3999999999999999E-2</c:v>
                </c:pt>
                <c:pt idx="7">
                  <c:v>5.6000000000000001E-2</c:v>
                </c:pt>
                <c:pt idx="8">
                  <c:v>6.0970000000000004</c:v>
                </c:pt>
                <c:pt idx="9">
                  <c:v>0</c:v>
                </c:pt>
                <c:pt idx="10">
                  <c:v>0.59299999999999997</c:v>
                </c:pt>
                <c:pt idx="11">
                  <c:v>4.7E-2</c:v>
                </c:pt>
                <c:pt idx="12">
                  <c:v>4.7E-2</c:v>
                </c:pt>
                <c:pt idx="13">
                  <c:v>0.19</c:v>
                </c:pt>
                <c:pt idx="14">
                  <c:v>7.3999999999999996E-2</c:v>
                </c:pt>
                <c:pt idx="15">
                  <c:v>9.0999999999999998E-2</c:v>
                </c:pt>
                <c:pt idx="16">
                  <c:v>0.128</c:v>
                </c:pt>
                <c:pt idx="17">
                  <c:v>2E-3</c:v>
                </c:pt>
                <c:pt idx="18">
                  <c:v>4.0000000000000001E-3</c:v>
                </c:pt>
                <c:pt idx="19">
                  <c:v>5.0000000000000001E-3</c:v>
                </c:pt>
                <c:pt idx="20">
                  <c:v>1.7999999999999999E-2</c:v>
                </c:pt>
                <c:pt idx="21">
                  <c:v>1.9E-2</c:v>
                </c:pt>
                <c:pt idx="22">
                  <c:v>1.9E-2</c:v>
                </c:pt>
                <c:pt idx="23">
                  <c:v>1.2999999999999999E-2</c:v>
                </c:pt>
                <c:pt idx="24">
                  <c:v>2.3E-2</c:v>
                </c:pt>
                <c:pt idx="25">
                  <c:v>4.5999999999999999E-2</c:v>
                </c:pt>
                <c:pt idx="26">
                  <c:v>4.5999999999999999E-2</c:v>
                </c:pt>
                <c:pt idx="27">
                  <c:v>5.0999999999999997E-2</c:v>
                </c:pt>
                <c:pt idx="28">
                  <c:v>3.9E-2</c:v>
                </c:pt>
                <c:pt idx="29">
                  <c:v>6.8000000000000005E-2</c:v>
                </c:pt>
                <c:pt idx="30">
                  <c:v>7.2999999999999995E-2</c:v>
                </c:pt>
                <c:pt idx="31">
                  <c:v>7.9000000000000001E-2</c:v>
                </c:pt>
                <c:pt idx="32">
                  <c:v>7.9000000000000001E-2</c:v>
                </c:pt>
                <c:pt idx="33">
                  <c:v>9.5000000000000001E-2</c:v>
                </c:pt>
                <c:pt idx="34">
                  <c:v>9.5000000000000001E-2</c:v>
                </c:pt>
                <c:pt idx="35">
                  <c:v>9.7000000000000003E-2</c:v>
                </c:pt>
                <c:pt idx="36">
                  <c:v>0.1</c:v>
                </c:pt>
                <c:pt idx="37">
                  <c:v>7.3999999999999996E-2</c:v>
                </c:pt>
                <c:pt idx="38">
                  <c:v>9.0999999999999998E-2</c:v>
                </c:pt>
                <c:pt idx="39">
                  <c:v>0.05</c:v>
                </c:pt>
                <c:pt idx="40">
                  <c:v>0.128</c:v>
                </c:pt>
                <c:pt idx="41">
                  <c:v>0.14099999999999999</c:v>
                </c:pt>
                <c:pt idx="42">
                  <c:v>9.0999999999999998E-2</c:v>
                </c:pt>
                <c:pt idx="43">
                  <c:v>0.14899999999999999</c:v>
                </c:pt>
                <c:pt idx="44">
                  <c:v>4.7E-2</c:v>
                </c:pt>
                <c:pt idx="45">
                  <c:v>0.152</c:v>
                </c:pt>
                <c:pt idx="46">
                  <c:v>4.7E-2</c:v>
                </c:pt>
                <c:pt idx="47">
                  <c:v>0.16500000000000001</c:v>
                </c:pt>
                <c:pt idx="48">
                  <c:v>0.16500000000000001</c:v>
                </c:pt>
                <c:pt idx="49">
                  <c:v>7.6999999999999999E-2</c:v>
                </c:pt>
                <c:pt idx="50">
                  <c:v>0.24199999999999999</c:v>
                </c:pt>
                <c:pt idx="51">
                  <c:v>0.27300000000000002</c:v>
                </c:pt>
                <c:pt idx="52">
                  <c:v>0.14299999999999999</c:v>
                </c:pt>
                <c:pt idx="53">
                  <c:v>0.32500000000000001</c:v>
                </c:pt>
                <c:pt idx="54">
                  <c:v>0.32500000000000001</c:v>
                </c:pt>
                <c:pt idx="55">
                  <c:v>0.248</c:v>
                </c:pt>
                <c:pt idx="56">
                  <c:v>0.22900000000000001</c:v>
                </c:pt>
                <c:pt idx="57">
                  <c:v>0.57099999999999995</c:v>
                </c:pt>
                <c:pt idx="58">
                  <c:v>4.8000000000000001E-2</c:v>
                </c:pt>
                <c:pt idx="59">
                  <c:v>3.3000000000000002E-2</c:v>
                </c:pt>
                <c:pt idx="60">
                  <c:v>0.752</c:v>
                </c:pt>
                <c:pt idx="61">
                  <c:v>0.78600000000000003</c:v>
                </c:pt>
                <c:pt idx="62">
                  <c:v>0.98899999999999999</c:v>
                </c:pt>
                <c:pt idx="63">
                  <c:v>1.0549999999999999</c:v>
                </c:pt>
                <c:pt idx="64">
                  <c:v>0.48799999999999999</c:v>
                </c:pt>
                <c:pt idx="65">
                  <c:v>0.19800000000000001</c:v>
                </c:pt>
                <c:pt idx="66">
                  <c:v>0.74399999999999999</c:v>
                </c:pt>
                <c:pt idx="67">
                  <c:v>1.8169999999999999</c:v>
                </c:pt>
                <c:pt idx="68">
                  <c:v>1.8460000000000001</c:v>
                </c:pt>
                <c:pt idx="69">
                  <c:v>1.944</c:v>
                </c:pt>
                <c:pt idx="70">
                  <c:v>0.52800000000000002</c:v>
                </c:pt>
                <c:pt idx="71">
                  <c:v>0.55800000000000005</c:v>
                </c:pt>
                <c:pt idx="72">
                  <c:v>3.677</c:v>
                </c:pt>
                <c:pt idx="73">
                  <c:v>2.35</c:v>
                </c:pt>
                <c:pt idx="74">
                  <c:v>0.77300000000000002</c:v>
                </c:pt>
                <c:pt idx="75">
                  <c:v>7.1760000000000002</c:v>
                </c:pt>
                <c:pt idx="76">
                  <c:v>7.3</c:v>
                </c:pt>
                <c:pt idx="77">
                  <c:v>1.048</c:v>
                </c:pt>
                <c:pt idx="78">
                  <c:v>14.263999999999999</c:v>
                </c:pt>
                <c:pt idx="79">
                  <c:v>15.824999999999999</c:v>
                </c:pt>
                <c:pt idx="80">
                  <c:v>15.959</c:v>
                </c:pt>
              </c:numCache>
            </c:numRef>
          </c:yVal>
          <c:smooth val="0"/>
          <c:extLst>
            <c:ext xmlns:c16="http://schemas.microsoft.com/office/drawing/2014/chart" uri="{C3380CC4-5D6E-409C-BE32-E72D297353CC}">
              <c16:uniqueId val="{00000000-04D6-4014-BC78-7FB50C14D038}"/>
            </c:ext>
          </c:extLst>
        </c:ser>
        <c:ser>
          <c:idx val="1"/>
          <c:order val="1"/>
          <c:tx>
            <c:strRef>
              <c:f>'FORCE - GRASP'!$D$1</c:f>
              <c:strCache>
                <c:ptCount val="1"/>
                <c:pt idx="0">
                  <c:v>ALL TASKS</c:v>
                </c:pt>
              </c:strCache>
            </c:strRef>
          </c:tx>
          <c:spPr>
            <a:ln w="25400" cap="rnd">
              <a:solidFill>
                <a:srgbClr val="00B0F0"/>
              </a:solidFill>
              <a:round/>
            </a:ln>
            <a:effectLst/>
          </c:spPr>
          <c:marker>
            <c:symbol val="circle"/>
            <c:size val="5"/>
            <c:spPr>
              <a:solidFill>
                <a:srgbClr val="00B0F0"/>
              </a:solidFill>
              <a:ln w="9525">
                <a:noFill/>
              </a:ln>
              <a:effectLst/>
            </c:spPr>
          </c:marker>
          <c:xVal>
            <c:strRef>
              <c:f>'FORCE - GRASP'!$A$2:$A$82</c:f>
              <c:strCache>
                <c:ptCount val="81"/>
                <c:pt idx="0">
                  <c:v>Canister-C1</c:v>
                </c:pt>
                <c:pt idx="1">
                  <c:v>Canister-T57</c:v>
                </c:pt>
                <c:pt idx="2">
                  <c:v>Marker-T10</c:v>
                </c:pt>
                <c:pt idx="3">
                  <c:v>Marker-T13</c:v>
                </c:pt>
                <c:pt idx="4">
                  <c:v>Marker-T16</c:v>
                </c:pt>
                <c:pt idx="5">
                  <c:v>Marker-T18</c:v>
                </c:pt>
                <c:pt idx="6">
                  <c:v>Marker-T9</c:v>
                </c:pt>
                <c:pt idx="7">
                  <c:v>Needle-T60</c:v>
                </c:pt>
                <c:pt idx="8">
                  <c:v>Rinse_Glass-T18</c:v>
                </c:pt>
                <c:pt idx="9">
                  <c:v>Rinse_Glass-T38</c:v>
                </c:pt>
                <c:pt idx="10">
                  <c:v>Scissors-C8</c:v>
                </c:pt>
                <c:pt idx="11">
                  <c:v>Tube-C2</c:v>
                </c:pt>
                <c:pt idx="12">
                  <c:v>Tube-F17</c:v>
                </c:pt>
                <c:pt idx="13">
                  <c:v>Tube-T17</c:v>
                </c:pt>
                <c:pt idx="14">
                  <c:v>Tube-T27</c:v>
                </c:pt>
                <c:pt idx="15">
                  <c:v>Tube-T30</c:v>
                </c:pt>
                <c:pt idx="16">
                  <c:v>Tube-T70</c:v>
                </c:pt>
                <c:pt idx="17">
                  <c:v>Kit_Tab-T21</c:v>
                </c:pt>
                <c:pt idx="18">
                  <c:v>Red_Plug-T21</c:v>
                </c:pt>
                <c:pt idx="19">
                  <c:v>Yellow_Plug-T21</c:v>
                </c:pt>
                <c:pt idx="20">
                  <c:v>Tube_Clamp-C16</c:v>
                </c:pt>
                <c:pt idx="21">
                  <c:v>Marker_Cap-C16</c:v>
                </c:pt>
                <c:pt idx="22">
                  <c:v>Marker_Cap-T17</c:v>
                </c:pt>
                <c:pt idx="23">
                  <c:v>Marker_Cap-T53</c:v>
                </c:pt>
                <c:pt idx="24">
                  <c:v>Red_Plug-F26</c:v>
                </c:pt>
                <c:pt idx="25">
                  <c:v>Tube_Clamp-T28</c:v>
                </c:pt>
                <c:pt idx="26">
                  <c:v>Tube_Clamp-T65</c:v>
                </c:pt>
                <c:pt idx="27">
                  <c:v>Petri-F28</c:v>
                </c:pt>
                <c:pt idx="28">
                  <c:v>Petri-C12</c:v>
                </c:pt>
                <c:pt idx="29">
                  <c:v>Marker-F28</c:v>
                </c:pt>
                <c:pt idx="30">
                  <c:v>Glass_Vial-T45</c:v>
                </c:pt>
                <c:pt idx="31">
                  <c:v>Needle-C8</c:v>
                </c:pt>
                <c:pt idx="32">
                  <c:v>Needle-T33</c:v>
                </c:pt>
                <c:pt idx="33">
                  <c:v>Needle-T21</c:v>
                </c:pt>
                <c:pt idx="34">
                  <c:v>Needle-T28</c:v>
                </c:pt>
                <c:pt idx="35">
                  <c:v>Marker-C8</c:v>
                </c:pt>
                <c:pt idx="36">
                  <c:v>Tube-C7</c:v>
                </c:pt>
                <c:pt idx="37">
                  <c:v>Tube-C6</c:v>
                </c:pt>
                <c:pt idx="38">
                  <c:v>Petri-T3</c:v>
                </c:pt>
                <c:pt idx="39">
                  <c:v>Tube-T29</c:v>
                </c:pt>
                <c:pt idx="40">
                  <c:v>Petri-T18</c:v>
                </c:pt>
                <c:pt idx="41">
                  <c:v>Marker-F26</c:v>
                </c:pt>
                <c:pt idx="42">
                  <c:v>Canister-C6</c:v>
                </c:pt>
                <c:pt idx="43">
                  <c:v>Tube-C8</c:v>
                </c:pt>
                <c:pt idx="44">
                  <c:v>Tube-T23</c:v>
                </c:pt>
                <c:pt idx="45">
                  <c:v>Tube-T4</c:v>
                </c:pt>
                <c:pt idx="46">
                  <c:v>Tube-T24</c:v>
                </c:pt>
                <c:pt idx="47">
                  <c:v>Tube-T28</c:v>
                </c:pt>
                <c:pt idx="48">
                  <c:v>Tube-F26</c:v>
                </c:pt>
                <c:pt idx="49">
                  <c:v>Petri-T8</c:v>
                </c:pt>
                <c:pt idx="50">
                  <c:v>Petri-T4</c:v>
                </c:pt>
                <c:pt idx="51">
                  <c:v>Canister-C8</c:v>
                </c:pt>
                <c:pt idx="52">
                  <c:v>Canister-T18</c:v>
                </c:pt>
                <c:pt idx="53">
                  <c:v>Petri-C8</c:v>
                </c:pt>
                <c:pt idx="54">
                  <c:v>Petri-C6</c:v>
                </c:pt>
                <c:pt idx="55">
                  <c:v>Petri-T2</c:v>
                </c:pt>
                <c:pt idx="56">
                  <c:v>Petri-T7</c:v>
                </c:pt>
                <c:pt idx="57">
                  <c:v>Scissors-T68_</c:v>
                </c:pt>
                <c:pt idx="58">
                  <c:v>Canister-T2</c:v>
                </c:pt>
                <c:pt idx="59">
                  <c:v>Canister-T26</c:v>
                </c:pt>
                <c:pt idx="60">
                  <c:v>Kit-C7</c:v>
                </c:pt>
                <c:pt idx="61">
                  <c:v>Scissors-T68</c:v>
                </c:pt>
                <c:pt idx="62">
                  <c:v>Scissors-C16</c:v>
                </c:pt>
                <c:pt idx="63">
                  <c:v>Kit-F28</c:v>
                </c:pt>
                <c:pt idx="64">
                  <c:v>Kit-T35</c:v>
                </c:pt>
                <c:pt idx="65">
                  <c:v>Kit-C11</c:v>
                </c:pt>
                <c:pt idx="66">
                  <c:v>Kit-C6</c:v>
                </c:pt>
                <c:pt idx="67">
                  <c:v>Kit-C8</c:v>
                </c:pt>
                <c:pt idx="68">
                  <c:v>Rinse_Glass-C6</c:v>
                </c:pt>
                <c:pt idx="69">
                  <c:v>Rinse_Glass-T39</c:v>
                </c:pt>
                <c:pt idx="70">
                  <c:v>Rinse_Glass-T35</c:v>
                </c:pt>
                <c:pt idx="71">
                  <c:v>Kit-T22</c:v>
                </c:pt>
                <c:pt idx="72">
                  <c:v>Rinse_Glass-T58</c:v>
                </c:pt>
                <c:pt idx="73">
                  <c:v>Rinse_Glass-T34</c:v>
                </c:pt>
                <c:pt idx="74">
                  <c:v>Rinse_Glass-T2</c:v>
                </c:pt>
                <c:pt idx="75">
                  <c:v>Rinse_Glass-T51</c:v>
                </c:pt>
                <c:pt idx="76">
                  <c:v>Rinse_Glass-C12</c:v>
                </c:pt>
                <c:pt idx="77">
                  <c:v>Rinse_Glass-T69</c:v>
                </c:pt>
                <c:pt idx="78">
                  <c:v>Needle_Cap-T28</c:v>
                </c:pt>
                <c:pt idx="79">
                  <c:v>Needle_Cap-T4</c:v>
                </c:pt>
                <c:pt idx="80">
                  <c:v>Needle_Cap-C14</c:v>
                </c:pt>
              </c:strCache>
            </c:strRef>
          </c:xVal>
          <c:yVal>
            <c:numRef>
              <c:f>'FORCE - GRASP'!$D$2:$D$82</c:f>
              <c:numCache>
                <c:formatCode>0.000</c:formatCode>
                <c:ptCount val="81"/>
                <c:pt idx="0">
                  <c:v>41.59</c:v>
                </c:pt>
                <c:pt idx="1">
                  <c:v>185.49199999999999</c:v>
                </c:pt>
                <c:pt idx="2">
                  <c:v>29.815000000000001</c:v>
                </c:pt>
                <c:pt idx="3">
                  <c:v>29.815000000000001</c:v>
                </c:pt>
                <c:pt idx="4">
                  <c:v>14.396000000000001</c:v>
                </c:pt>
                <c:pt idx="5">
                  <c:v>49.62</c:v>
                </c:pt>
                <c:pt idx="6">
                  <c:v>5.3999999999999999E-2</c:v>
                </c:pt>
                <c:pt idx="7">
                  <c:v>30.058</c:v>
                </c:pt>
                <c:pt idx="8">
                  <c:v>137.78299999999999</c:v>
                </c:pt>
                <c:pt idx="9">
                  <c:v>0</c:v>
                </c:pt>
                <c:pt idx="10">
                  <c:v>262.834</c:v>
                </c:pt>
                <c:pt idx="11">
                  <c:v>9.6120000000000001</c:v>
                </c:pt>
                <c:pt idx="12">
                  <c:v>9.6120000000000001</c:v>
                </c:pt>
                <c:pt idx="13">
                  <c:v>38.319000000000003</c:v>
                </c:pt>
                <c:pt idx="14">
                  <c:v>107.187</c:v>
                </c:pt>
                <c:pt idx="15">
                  <c:v>13.96</c:v>
                </c:pt>
                <c:pt idx="16">
                  <c:v>19.378</c:v>
                </c:pt>
                <c:pt idx="17">
                  <c:v>2E-3</c:v>
                </c:pt>
                <c:pt idx="18">
                  <c:v>87.454999999999998</c:v>
                </c:pt>
                <c:pt idx="19">
                  <c:v>6.3460000000000001</c:v>
                </c:pt>
                <c:pt idx="20">
                  <c:v>67.959999999999994</c:v>
                </c:pt>
                <c:pt idx="21">
                  <c:v>30.154</c:v>
                </c:pt>
                <c:pt idx="22">
                  <c:v>30.154</c:v>
                </c:pt>
                <c:pt idx="23">
                  <c:v>52.097000000000001</c:v>
                </c:pt>
                <c:pt idx="24">
                  <c:v>159.04300000000001</c:v>
                </c:pt>
                <c:pt idx="25">
                  <c:v>177.28700000000001</c:v>
                </c:pt>
                <c:pt idx="26">
                  <c:v>177.28700000000001</c:v>
                </c:pt>
                <c:pt idx="27">
                  <c:v>4.5279999999999996</c:v>
                </c:pt>
                <c:pt idx="28">
                  <c:v>4.0129999999999999</c:v>
                </c:pt>
                <c:pt idx="29">
                  <c:v>61.274000000000001</c:v>
                </c:pt>
                <c:pt idx="30">
                  <c:v>14.962999999999999</c:v>
                </c:pt>
                <c:pt idx="31">
                  <c:v>43.517000000000003</c:v>
                </c:pt>
                <c:pt idx="32">
                  <c:v>43.517000000000003</c:v>
                </c:pt>
                <c:pt idx="33">
                  <c:v>41.43</c:v>
                </c:pt>
                <c:pt idx="34">
                  <c:v>41.43</c:v>
                </c:pt>
                <c:pt idx="35">
                  <c:v>64.608000000000004</c:v>
                </c:pt>
                <c:pt idx="36">
                  <c:v>76.638999999999996</c:v>
                </c:pt>
                <c:pt idx="37">
                  <c:v>88.26</c:v>
                </c:pt>
                <c:pt idx="38">
                  <c:v>1.6220000000000001</c:v>
                </c:pt>
                <c:pt idx="39">
                  <c:v>11.156000000000001</c:v>
                </c:pt>
                <c:pt idx="40">
                  <c:v>2.2719999999999998</c:v>
                </c:pt>
                <c:pt idx="41">
                  <c:v>49.62</c:v>
                </c:pt>
                <c:pt idx="42">
                  <c:v>219.41900000000001</c:v>
                </c:pt>
                <c:pt idx="43">
                  <c:v>89.462000000000003</c:v>
                </c:pt>
                <c:pt idx="44">
                  <c:v>67.227000000000004</c:v>
                </c:pt>
                <c:pt idx="45">
                  <c:v>78.069999999999993</c:v>
                </c:pt>
                <c:pt idx="46">
                  <c:v>18.068000000000001</c:v>
                </c:pt>
                <c:pt idx="47">
                  <c:v>65.691000000000003</c:v>
                </c:pt>
                <c:pt idx="48">
                  <c:v>65.691000000000003</c:v>
                </c:pt>
                <c:pt idx="49">
                  <c:v>4.1669999999999998</c:v>
                </c:pt>
                <c:pt idx="50">
                  <c:v>0.33800000000000002</c:v>
                </c:pt>
                <c:pt idx="51">
                  <c:v>222.51599999999999</c:v>
                </c:pt>
                <c:pt idx="52">
                  <c:v>183.946</c:v>
                </c:pt>
                <c:pt idx="53">
                  <c:v>11.117000000000001</c:v>
                </c:pt>
                <c:pt idx="54">
                  <c:v>6.1040000000000001</c:v>
                </c:pt>
                <c:pt idx="55">
                  <c:v>6.1040000000000001</c:v>
                </c:pt>
                <c:pt idx="56">
                  <c:v>21.591000000000001</c:v>
                </c:pt>
                <c:pt idx="57">
                  <c:v>64.616</c:v>
                </c:pt>
                <c:pt idx="58">
                  <c:v>185.49199999999999</c:v>
                </c:pt>
                <c:pt idx="59">
                  <c:v>180.339</c:v>
                </c:pt>
                <c:pt idx="60">
                  <c:v>48.731999999999999</c:v>
                </c:pt>
                <c:pt idx="61">
                  <c:v>165.37</c:v>
                </c:pt>
                <c:pt idx="62">
                  <c:v>333.78300000000002</c:v>
                </c:pt>
                <c:pt idx="63">
                  <c:v>205.87700000000001</c:v>
                </c:pt>
                <c:pt idx="64">
                  <c:v>72.423000000000002</c:v>
                </c:pt>
                <c:pt idx="65">
                  <c:v>42.414000000000001</c:v>
                </c:pt>
                <c:pt idx="66">
                  <c:v>46.27</c:v>
                </c:pt>
                <c:pt idx="67">
                  <c:v>92.540999999999997</c:v>
                </c:pt>
                <c:pt idx="68">
                  <c:v>12.997999999999999</c:v>
                </c:pt>
                <c:pt idx="69">
                  <c:v>6.6319999999999997</c:v>
                </c:pt>
                <c:pt idx="70">
                  <c:v>8.8040000000000003</c:v>
                </c:pt>
                <c:pt idx="71">
                  <c:v>42.219000000000001</c:v>
                </c:pt>
                <c:pt idx="72">
                  <c:v>17.608000000000001</c:v>
                </c:pt>
                <c:pt idx="73">
                  <c:v>3.0350000000000001</c:v>
                </c:pt>
                <c:pt idx="74">
                  <c:v>9.9659999999999993</c:v>
                </c:pt>
                <c:pt idx="75">
                  <c:v>250.51499999999999</c:v>
                </c:pt>
                <c:pt idx="76">
                  <c:v>25.634</c:v>
                </c:pt>
                <c:pt idx="77">
                  <c:v>6.585</c:v>
                </c:pt>
                <c:pt idx="78">
                  <c:v>14.263999999999999</c:v>
                </c:pt>
                <c:pt idx="79">
                  <c:v>15.824999999999999</c:v>
                </c:pt>
                <c:pt idx="80">
                  <c:v>15.959</c:v>
                </c:pt>
              </c:numCache>
            </c:numRef>
          </c:yVal>
          <c:smooth val="0"/>
          <c:extLst>
            <c:ext xmlns:c16="http://schemas.microsoft.com/office/drawing/2014/chart" uri="{C3380CC4-5D6E-409C-BE32-E72D297353CC}">
              <c16:uniqueId val="{00000001-04D6-4014-BC78-7FB50C14D038}"/>
            </c:ext>
          </c:extLst>
        </c:ser>
        <c:ser>
          <c:idx val="3"/>
          <c:order val="2"/>
          <c:tx>
            <c:strRef>
              <c:f>'FORCE - GRASP'!$F$1</c:f>
              <c:strCache>
                <c:ptCount val="1"/>
                <c:pt idx="0">
                  <c:v>ALL TASKS1</c:v>
                </c:pt>
              </c:strCache>
            </c:strRef>
          </c:tx>
          <c:spPr>
            <a:ln w="25400" cap="rnd">
              <a:solidFill>
                <a:srgbClr val="7030A0"/>
              </a:solidFill>
              <a:round/>
            </a:ln>
            <a:effectLst/>
          </c:spPr>
          <c:marker>
            <c:symbol val="circle"/>
            <c:size val="5"/>
            <c:spPr>
              <a:solidFill>
                <a:srgbClr val="7030A0"/>
              </a:solidFill>
              <a:ln w="9525">
                <a:noFill/>
              </a:ln>
              <a:effectLst/>
            </c:spPr>
          </c:marker>
          <c:xVal>
            <c:strRef>
              <c:f>'FORCE - GRASP'!$A$2:$A$82</c:f>
              <c:strCache>
                <c:ptCount val="81"/>
                <c:pt idx="0">
                  <c:v>Canister-C1</c:v>
                </c:pt>
                <c:pt idx="1">
                  <c:v>Canister-T57</c:v>
                </c:pt>
                <c:pt idx="2">
                  <c:v>Marker-T10</c:v>
                </c:pt>
                <c:pt idx="3">
                  <c:v>Marker-T13</c:v>
                </c:pt>
                <c:pt idx="4">
                  <c:v>Marker-T16</c:v>
                </c:pt>
                <c:pt idx="5">
                  <c:v>Marker-T18</c:v>
                </c:pt>
                <c:pt idx="6">
                  <c:v>Marker-T9</c:v>
                </c:pt>
                <c:pt idx="7">
                  <c:v>Needle-T60</c:v>
                </c:pt>
                <c:pt idx="8">
                  <c:v>Rinse_Glass-T18</c:v>
                </c:pt>
                <c:pt idx="9">
                  <c:v>Rinse_Glass-T38</c:v>
                </c:pt>
                <c:pt idx="10">
                  <c:v>Scissors-C8</c:v>
                </c:pt>
                <c:pt idx="11">
                  <c:v>Tube-C2</c:v>
                </c:pt>
                <c:pt idx="12">
                  <c:v>Tube-F17</c:v>
                </c:pt>
                <c:pt idx="13">
                  <c:v>Tube-T17</c:v>
                </c:pt>
                <c:pt idx="14">
                  <c:v>Tube-T27</c:v>
                </c:pt>
                <c:pt idx="15">
                  <c:v>Tube-T30</c:v>
                </c:pt>
                <c:pt idx="16">
                  <c:v>Tube-T70</c:v>
                </c:pt>
                <c:pt idx="17">
                  <c:v>Kit_Tab-T21</c:v>
                </c:pt>
                <c:pt idx="18">
                  <c:v>Red_Plug-T21</c:v>
                </c:pt>
                <c:pt idx="19">
                  <c:v>Yellow_Plug-T21</c:v>
                </c:pt>
                <c:pt idx="20">
                  <c:v>Tube_Clamp-C16</c:v>
                </c:pt>
                <c:pt idx="21">
                  <c:v>Marker_Cap-C16</c:v>
                </c:pt>
                <c:pt idx="22">
                  <c:v>Marker_Cap-T17</c:v>
                </c:pt>
                <c:pt idx="23">
                  <c:v>Marker_Cap-T53</c:v>
                </c:pt>
                <c:pt idx="24">
                  <c:v>Red_Plug-F26</c:v>
                </c:pt>
                <c:pt idx="25">
                  <c:v>Tube_Clamp-T28</c:v>
                </c:pt>
                <c:pt idx="26">
                  <c:v>Tube_Clamp-T65</c:v>
                </c:pt>
                <c:pt idx="27">
                  <c:v>Petri-F28</c:v>
                </c:pt>
                <c:pt idx="28">
                  <c:v>Petri-C12</c:v>
                </c:pt>
                <c:pt idx="29">
                  <c:v>Marker-F28</c:v>
                </c:pt>
                <c:pt idx="30">
                  <c:v>Glass_Vial-T45</c:v>
                </c:pt>
                <c:pt idx="31">
                  <c:v>Needle-C8</c:v>
                </c:pt>
                <c:pt idx="32">
                  <c:v>Needle-T33</c:v>
                </c:pt>
                <c:pt idx="33">
                  <c:v>Needle-T21</c:v>
                </c:pt>
                <c:pt idx="34">
                  <c:v>Needle-T28</c:v>
                </c:pt>
                <c:pt idx="35">
                  <c:v>Marker-C8</c:v>
                </c:pt>
                <c:pt idx="36">
                  <c:v>Tube-C7</c:v>
                </c:pt>
                <c:pt idx="37">
                  <c:v>Tube-C6</c:v>
                </c:pt>
                <c:pt idx="38">
                  <c:v>Petri-T3</c:v>
                </c:pt>
                <c:pt idx="39">
                  <c:v>Tube-T29</c:v>
                </c:pt>
                <c:pt idx="40">
                  <c:v>Petri-T18</c:v>
                </c:pt>
                <c:pt idx="41">
                  <c:v>Marker-F26</c:v>
                </c:pt>
                <c:pt idx="42">
                  <c:v>Canister-C6</c:v>
                </c:pt>
                <c:pt idx="43">
                  <c:v>Tube-C8</c:v>
                </c:pt>
                <c:pt idx="44">
                  <c:v>Tube-T23</c:v>
                </c:pt>
                <c:pt idx="45">
                  <c:v>Tube-T4</c:v>
                </c:pt>
                <c:pt idx="46">
                  <c:v>Tube-T24</c:v>
                </c:pt>
                <c:pt idx="47">
                  <c:v>Tube-T28</c:v>
                </c:pt>
                <c:pt idx="48">
                  <c:v>Tube-F26</c:v>
                </c:pt>
                <c:pt idx="49">
                  <c:v>Petri-T8</c:v>
                </c:pt>
                <c:pt idx="50">
                  <c:v>Petri-T4</c:v>
                </c:pt>
                <c:pt idx="51">
                  <c:v>Canister-C8</c:v>
                </c:pt>
                <c:pt idx="52">
                  <c:v>Canister-T18</c:v>
                </c:pt>
                <c:pt idx="53">
                  <c:v>Petri-C8</c:v>
                </c:pt>
                <c:pt idx="54">
                  <c:v>Petri-C6</c:v>
                </c:pt>
                <c:pt idx="55">
                  <c:v>Petri-T2</c:v>
                </c:pt>
                <c:pt idx="56">
                  <c:v>Petri-T7</c:v>
                </c:pt>
                <c:pt idx="57">
                  <c:v>Scissors-T68_</c:v>
                </c:pt>
                <c:pt idx="58">
                  <c:v>Canister-T2</c:v>
                </c:pt>
                <c:pt idx="59">
                  <c:v>Canister-T26</c:v>
                </c:pt>
                <c:pt idx="60">
                  <c:v>Kit-C7</c:v>
                </c:pt>
                <c:pt idx="61">
                  <c:v>Scissors-T68</c:v>
                </c:pt>
                <c:pt idx="62">
                  <c:v>Scissors-C16</c:v>
                </c:pt>
                <c:pt idx="63">
                  <c:v>Kit-F28</c:v>
                </c:pt>
                <c:pt idx="64">
                  <c:v>Kit-T35</c:v>
                </c:pt>
                <c:pt idx="65">
                  <c:v>Kit-C11</c:v>
                </c:pt>
                <c:pt idx="66">
                  <c:v>Kit-C6</c:v>
                </c:pt>
                <c:pt idx="67">
                  <c:v>Kit-C8</c:v>
                </c:pt>
                <c:pt idx="68">
                  <c:v>Rinse_Glass-C6</c:v>
                </c:pt>
                <c:pt idx="69">
                  <c:v>Rinse_Glass-T39</c:v>
                </c:pt>
                <c:pt idx="70">
                  <c:v>Rinse_Glass-T35</c:v>
                </c:pt>
                <c:pt idx="71">
                  <c:v>Kit-T22</c:v>
                </c:pt>
                <c:pt idx="72">
                  <c:v>Rinse_Glass-T58</c:v>
                </c:pt>
                <c:pt idx="73">
                  <c:v>Rinse_Glass-T34</c:v>
                </c:pt>
                <c:pt idx="74">
                  <c:v>Rinse_Glass-T2</c:v>
                </c:pt>
                <c:pt idx="75">
                  <c:v>Rinse_Glass-T51</c:v>
                </c:pt>
                <c:pt idx="76">
                  <c:v>Rinse_Glass-C12</c:v>
                </c:pt>
                <c:pt idx="77">
                  <c:v>Rinse_Glass-T69</c:v>
                </c:pt>
                <c:pt idx="78">
                  <c:v>Needle_Cap-T28</c:v>
                </c:pt>
                <c:pt idx="79">
                  <c:v>Needle_Cap-T4</c:v>
                </c:pt>
                <c:pt idx="80">
                  <c:v>Needle_Cap-C14</c:v>
                </c:pt>
              </c:strCache>
            </c:strRef>
          </c:xVal>
          <c:yVal>
            <c:numRef>
              <c:f>'FORCE - GRASP'!$F$2:$F$82</c:f>
              <c:numCache>
                <c:formatCode>0.000</c:formatCode>
                <c:ptCount val="8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2E-3</c:v>
                </c:pt>
                <c:pt idx="18">
                  <c:v>87.454999999999998</c:v>
                </c:pt>
                <c:pt idx="19">
                  <c:v>6.3460000000000001</c:v>
                </c:pt>
                <c:pt idx="20">
                  <c:v>67.959999999999994</c:v>
                </c:pt>
                <c:pt idx="21">
                  <c:v>30.154</c:v>
                </c:pt>
                <c:pt idx="22">
                  <c:v>30.154</c:v>
                </c:pt>
                <c:pt idx="23">
                  <c:v>2.1999999999999999E-2</c:v>
                </c:pt>
                <c:pt idx="24">
                  <c:v>159.04300000000001</c:v>
                </c:pt>
                <c:pt idx="25">
                  <c:v>177.28700000000001</c:v>
                </c:pt>
                <c:pt idx="26">
                  <c:v>177.28700000000001</c:v>
                </c:pt>
                <c:pt idx="27">
                  <c:v>3.754</c:v>
                </c:pt>
                <c:pt idx="28">
                  <c:v>3.7429999999999999</c:v>
                </c:pt>
                <c:pt idx="29">
                  <c:v>61.274000000000001</c:v>
                </c:pt>
                <c:pt idx="30">
                  <c:v>14.962999999999999</c:v>
                </c:pt>
                <c:pt idx="31">
                  <c:v>43.517000000000003</c:v>
                </c:pt>
                <c:pt idx="32">
                  <c:v>43.517000000000003</c:v>
                </c:pt>
                <c:pt idx="33">
                  <c:v>41.43</c:v>
                </c:pt>
                <c:pt idx="34">
                  <c:v>41.43</c:v>
                </c:pt>
                <c:pt idx="35">
                  <c:v>64.608000000000004</c:v>
                </c:pt>
                <c:pt idx="36">
                  <c:v>76.638999999999996</c:v>
                </c:pt>
                <c:pt idx="37">
                  <c:v>105.709</c:v>
                </c:pt>
                <c:pt idx="38">
                  <c:v>21.414000000000001</c:v>
                </c:pt>
                <c:pt idx="39">
                  <c:v>0.11899999999999999</c:v>
                </c:pt>
                <c:pt idx="40">
                  <c:v>2.3119999999999998</c:v>
                </c:pt>
                <c:pt idx="41">
                  <c:v>49.62</c:v>
                </c:pt>
                <c:pt idx="42">
                  <c:v>139.99799999999999</c:v>
                </c:pt>
                <c:pt idx="43">
                  <c:v>89.462000000000003</c:v>
                </c:pt>
                <c:pt idx="44">
                  <c:v>0.14899999999999999</c:v>
                </c:pt>
                <c:pt idx="45">
                  <c:v>78.069999999999993</c:v>
                </c:pt>
                <c:pt idx="46">
                  <c:v>65.691000000000003</c:v>
                </c:pt>
                <c:pt idx="47">
                  <c:v>65.691000000000003</c:v>
                </c:pt>
                <c:pt idx="48">
                  <c:v>38.319000000000003</c:v>
                </c:pt>
                <c:pt idx="49">
                  <c:v>15.189</c:v>
                </c:pt>
                <c:pt idx="50">
                  <c:v>0.33800000000000002</c:v>
                </c:pt>
                <c:pt idx="51">
                  <c:v>222.51599999999999</c:v>
                </c:pt>
                <c:pt idx="52">
                  <c:v>1.7509999999999999</c:v>
                </c:pt>
                <c:pt idx="53">
                  <c:v>11.117000000000001</c:v>
                </c:pt>
                <c:pt idx="54">
                  <c:v>6.1040000000000001</c:v>
                </c:pt>
                <c:pt idx="55">
                  <c:v>6.1040000000000001</c:v>
                </c:pt>
                <c:pt idx="56">
                  <c:v>22.14</c:v>
                </c:pt>
                <c:pt idx="57">
                  <c:v>64.539000000000001</c:v>
                </c:pt>
                <c:pt idx="58">
                  <c:v>0.63</c:v>
                </c:pt>
                <c:pt idx="59">
                  <c:v>0.63</c:v>
                </c:pt>
                <c:pt idx="60">
                  <c:v>48.731999999999999</c:v>
                </c:pt>
                <c:pt idx="61">
                  <c:v>165.37</c:v>
                </c:pt>
                <c:pt idx="62">
                  <c:v>333.78300000000002</c:v>
                </c:pt>
                <c:pt idx="63">
                  <c:v>205.87700000000001</c:v>
                </c:pt>
                <c:pt idx="64">
                  <c:v>114.51900000000001</c:v>
                </c:pt>
                <c:pt idx="65">
                  <c:v>100.126</c:v>
                </c:pt>
                <c:pt idx="66">
                  <c:v>92.540999999999997</c:v>
                </c:pt>
                <c:pt idx="67">
                  <c:v>92.540999999999997</c:v>
                </c:pt>
                <c:pt idx="68">
                  <c:v>12.997999999999999</c:v>
                </c:pt>
                <c:pt idx="69">
                  <c:v>6.95</c:v>
                </c:pt>
                <c:pt idx="70">
                  <c:v>11.955</c:v>
                </c:pt>
                <c:pt idx="71">
                  <c:v>495.21800000000002</c:v>
                </c:pt>
                <c:pt idx="72">
                  <c:v>4.3090000000000002</c:v>
                </c:pt>
                <c:pt idx="73">
                  <c:v>4.7510000000000003</c:v>
                </c:pt>
                <c:pt idx="74">
                  <c:v>26.625</c:v>
                </c:pt>
                <c:pt idx="75">
                  <c:v>250.51499999999999</c:v>
                </c:pt>
                <c:pt idx="76">
                  <c:v>25.634</c:v>
                </c:pt>
                <c:pt idx="77">
                  <c:v>21.036000000000001</c:v>
                </c:pt>
                <c:pt idx="78">
                  <c:v>14.263999999999999</c:v>
                </c:pt>
                <c:pt idx="79">
                  <c:v>15.824999999999999</c:v>
                </c:pt>
                <c:pt idx="80">
                  <c:v>15.959</c:v>
                </c:pt>
              </c:numCache>
            </c:numRef>
          </c:yVal>
          <c:smooth val="0"/>
          <c:extLst>
            <c:ext xmlns:c16="http://schemas.microsoft.com/office/drawing/2014/chart" uri="{C3380CC4-5D6E-409C-BE32-E72D297353CC}">
              <c16:uniqueId val="{00000003-04D6-4014-BC78-7FB50C14D038}"/>
            </c:ext>
          </c:extLst>
        </c:ser>
        <c:ser>
          <c:idx val="2"/>
          <c:order val="4"/>
          <c:tx>
            <c:strRef>
              <c:f>'FORCE - GRASP'!$E$1</c:f>
              <c:strCache>
                <c:ptCount val="1"/>
                <c:pt idx="0">
                  <c:v>REQUIRED1</c:v>
                </c:pt>
              </c:strCache>
            </c:strRef>
          </c:tx>
          <c:spPr>
            <a:ln w="25400" cap="rnd">
              <a:solidFill>
                <a:srgbClr val="FF0000"/>
              </a:solidFill>
              <a:round/>
            </a:ln>
            <a:effectLst/>
          </c:spPr>
          <c:marker>
            <c:symbol val="circle"/>
            <c:size val="5"/>
            <c:spPr>
              <a:solidFill>
                <a:srgbClr val="FF0000"/>
              </a:solidFill>
              <a:ln w="9525">
                <a:noFill/>
              </a:ln>
              <a:effectLst/>
            </c:spPr>
          </c:marker>
          <c:xVal>
            <c:strRef>
              <c:f>'FORCE - GRASP'!$A$2:$A$82</c:f>
              <c:strCache>
                <c:ptCount val="81"/>
                <c:pt idx="0">
                  <c:v>Canister-C1</c:v>
                </c:pt>
                <c:pt idx="1">
                  <c:v>Canister-T57</c:v>
                </c:pt>
                <c:pt idx="2">
                  <c:v>Marker-T10</c:v>
                </c:pt>
                <c:pt idx="3">
                  <c:v>Marker-T13</c:v>
                </c:pt>
                <c:pt idx="4">
                  <c:v>Marker-T16</c:v>
                </c:pt>
                <c:pt idx="5">
                  <c:v>Marker-T18</c:v>
                </c:pt>
                <c:pt idx="6">
                  <c:v>Marker-T9</c:v>
                </c:pt>
                <c:pt idx="7">
                  <c:v>Needle-T60</c:v>
                </c:pt>
                <c:pt idx="8">
                  <c:v>Rinse_Glass-T18</c:v>
                </c:pt>
                <c:pt idx="9">
                  <c:v>Rinse_Glass-T38</c:v>
                </c:pt>
                <c:pt idx="10">
                  <c:v>Scissors-C8</c:v>
                </c:pt>
                <c:pt idx="11">
                  <c:v>Tube-C2</c:v>
                </c:pt>
                <c:pt idx="12">
                  <c:v>Tube-F17</c:v>
                </c:pt>
                <c:pt idx="13">
                  <c:v>Tube-T17</c:v>
                </c:pt>
                <c:pt idx="14">
                  <c:v>Tube-T27</c:v>
                </c:pt>
                <c:pt idx="15">
                  <c:v>Tube-T30</c:v>
                </c:pt>
                <c:pt idx="16">
                  <c:v>Tube-T70</c:v>
                </c:pt>
                <c:pt idx="17">
                  <c:v>Kit_Tab-T21</c:v>
                </c:pt>
                <c:pt idx="18">
                  <c:v>Red_Plug-T21</c:v>
                </c:pt>
                <c:pt idx="19">
                  <c:v>Yellow_Plug-T21</c:v>
                </c:pt>
                <c:pt idx="20">
                  <c:v>Tube_Clamp-C16</c:v>
                </c:pt>
                <c:pt idx="21">
                  <c:v>Marker_Cap-C16</c:v>
                </c:pt>
                <c:pt idx="22">
                  <c:v>Marker_Cap-T17</c:v>
                </c:pt>
                <c:pt idx="23">
                  <c:v>Marker_Cap-T53</c:v>
                </c:pt>
                <c:pt idx="24">
                  <c:v>Red_Plug-F26</c:v>
                </c:pt>
                <c:pt idx="25">
                  <c:v>Tube_Clamp-T28</c:v>
                </c:pt>
                <c:pt idx="26">
                  <c:v>Tube_Clamp-T65</c:v>
                </c:pt>
                <c:pt idx="27">
                  <c:v>Petri-F28</c:v>
                </c:pt>
                <c:pt idx="28">
                  <c:v>Petri-C12</c:v>
                </c:pt>
                <c:pt idx="29">
                  <c:v>Marker-F28</c:v>
                </c:pt>
                <c:pt idx="30">
                  <c:v>Glass_Vial-T45</c:v>
                </c:pt>
                <c:pt idx="31">
                  <c:v>Needle-C8</c:v>
                </c:pt>
                <c:pt idx="32">
                  <c:v>Needle-T33</c:v>
                </c:pt>
                <c:pt idx="33">
                  <c:v>Needle-T21</c:v>
                </c:pt>
                <c:pt idx="34">
                  <c:v>Needle-T28</c:v>
                </c:pt>
                <c:pt idx="35">
                  <c:v>Marker-C8</c:v>
                </c:pt>
                <c:pt idx="36">
                  <c:v>Tube-C7</c:v>
                </c:pt>
                <c:pt idx="37">
                  <c:v>Tube-C6</c:v>
                </c:pt>
                <c:pt idx="38">
                  <c:v>Petri-T3</c:v>
                </c:pt>
                <c:pt idx="39">
                  <c:v>Tube-T29</c:v>
                </c:pt>
                <c:pt idx="40">
                  <c:v>Petri-T18</c:v>
                </c:pt>
                <c:pt idx="41">
                  <c:v>Marker-F26</c:v>
                </c:pt>
                <c:pt idx="42">
                  <c:v>Canister-C6</c:v>
                </c:pt>
                <c:pt idx="43">
                  <c:v>Tube-C8</c:v>
                </c:pt>
                <c:pt idx="44">
                  <c:v>Tube-T23</c:v>
                </c:pt>
                <c:pt idx="45">
                  <c:v>Tube-T4</c:v>
                </c:pt>
                <c:pt idx="46">
                  <c:v>Tube-T24</c:v>
                </c:pt>
                <c:pt idx="47">
                  <c:v>Tube-T28</c:v>
                </c:pt>
                <c:pt idx="48">
                  <c:v>Tube-F26</c:v>
                </c:pt>
                <c:pt idx="49">
                  <c:v>Petri-T8</c:v>
                </c:pt>
                <c:pt idx="50">
                  <c:v>Petri-T4</c:v>
                </c:pt>
                <c:pt idx="51">
                  <c:v>Canister-C8</c:v>
                </c:pt>
                <c:pt idx="52">
                  <c:v>Canister-T18</c:v>
                </c:pt>
                <c:pt idx="53">
                  <c:v>Petri-C8</c:v>
                </c:pt>
                <c:pt idx="54">
                  <c:v>Petri-C6</c:v>
                </c:pt>
                <c:pt idx="55">
                  <c:v>Petri-T2</c:v>
                </c:pt>
                <c:pt idx="56">
                  <c:v>Petri-T7</c:v>
                </c:pt>
                <c:pt idx="57">
                  <c:v>Scissors-T68_</c:v>
                </c:pt>
                <c:pt idx="58">
                  <c:v>Canister-T2</c:v>
                </c:pt>
                <c:pt idx="59">
                  <c:v>Canister-T26</c:v>
                </c:pt>
                <c:pt idx="60">
                  <c:v>Kit-C7</c:v>
                </c:pt>
                <c:pt idx="61">
                  <c:v>Scissors-T68</c:v>
                </c:pt>
                <c:pt idx="62">
                  <c:v>Scissors-C16</c:v>
                </c:pt>
                <c:pt idx="63">
                  <c:v>Kit-F28</c:v>
                </c:pt>
                <c:pt idx="64">
                  <c:v>Kit-T35</c:v>
                </c:pt>
                <c:pt idx="65">
                  <c:v>Kit-C11</c:v>
                </c:pt>
                <c:pt idx="66">
                  <c:v>Kit-C6</c:v>
                </c:pt>
                <c:pt idx="67">
                  <c:v>Kit-C8</c:v>
                </c:pt>
                <c:pt idx="68">
                  <c:v>Rinse_Glass-C6</c:v>
                </c:pt>
                <c:pt idx="69">
                  <c:v>Rinse_Glass-T39</c:v>
                </c:pt>
                <c:pt idx="70">
                  <c:v>Rinse_Glass-T35</c:v>
                </c:pt>
                <c:pt idx="71">
                  <c:v>Kit-T22</c:v>
                </c:pt>
                <c:pt idx="72">
                  <c:v>Rinse_Glass-T58</c:v>
                </c:pt>
                <c:pt idx="73">
                  <c:v>Rinse_Glass-T34</c:v>
                </c:pt>
                <c:pt idx="74">
                  <c:v>Rinse_Glass-T2</c:v>
                </c:pt>
                <c:pt idx="75">
                  <c:v>Rinse_Glass-T51</c:v>
                </c:pt>
                <c:pt idx="76">
                  <c:v>Rinse_Glass-C12</c:v>
                </c:pt>
                <c:pt idx="77">
                  <c:v>Rinse_Glass-T69</c:v>
                </c:pt>
                <c:pt idx="78">
                  <c:v>Needle_Cap-T28</c:v>
                </c:pt>
                <c:pt idx="79">
                  <c:v>Needle_Cap-T4</c:v>
                </c:pt>
                <c:pt idx="80">
                  <c:v>Needle_Cap-C14</c:v>
                </c:pt>
              </c:strCache>
            </c:strRef>
          </c:xVal>
          <c:yVal>
            <c:numRef>
              <c:f>'FORCE - GRASP'!$E$2:$E$82</c:f>
              <c:numCache>
                <c:formatCode>0.000</c:formatCode>
                <c:ptCount val="8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2E-3</c:v>
                </c:pt>
                <c:pt idx="18">
                  <c:v>4.0000000000000001E-3</c:v>
                </c:pt>
                <c:pt idx="19">
                  <c:v>5.0000000000000001E-3</c:v>
                </c:pt>
                <c:pt idx="20">
                  <c:v>1.7999999999999999E-2</c:v>
                </c:pt>
                <c:pt idx="21">
                  <c:v>1.9E-2</c:v>
                </c:pt>
                <c:pt idx="22">
                  <c:v>1.9E-2</c:v>
                </c:pt>
                <c:pt idx="23">
                  <c:v>2.1999999999999999E-2</c:v>
                </c:pt>
                <c:pt idx="24">
                  <c:v>2.3E-2</c:v>
                </c:pt>
                <c:pt idx="25">
                  <c:v>4.5999999999999999E-2</c:v>
                </c:pt>
                <c:pt idx="26">
                  <c:v>4.5999999999999999E-2</c:v>
                </c:pt>
                <c:pt idx="27">
                  <c:v>5.6000000000000001E-2</c:v>
                </c:pt>
                <c:pt idx="28">
                  <c:v>6.4000000000000001E-2</c:v>
                </c:pt>
                <c:pt idx="29">
                  <c:v>6.8000000000000005E-2</c:v>
                </c:pt>
                <c:pt idx="30">
                  <c:v>7.2999999999999995E-2</c:v>
                </c:pt>
                <c:pt idx="31">
                  <c:v>7.9000000000000001E-2</c:v>
                </c:pt>
                <c:pt idx="32">
                  <c:v>7.9000000000000001E-2</c:v>
                </c:pt>
                <c:pt idx="33">
                  <c:v>9.5000000000000001E-2</c:v>
                </c:pt>
                <c:pt idx="34">
                  <c:v>9.5000000000000001E-2</c:v>
                </c:pt>
                <c:pt idx="35">
                  <c:v>9.7000000000000003E-2</c:v>
                </c:pt>
                <c:pt idx="36">
                  <c:v>0.1</c:v>
                </c:pt>
                <c:pt idx="37">
                  <c:v>0.112</c:v>
                </c:pt>
                <c:pt idx="38">
                  <c:v>0.11899999999999999</c:v>
                </c:pt>
                <c:pt idx="39">
                  <c:v>0.11899999999999999</c:v>
                </c:pt>
                <c:pt idx="40">
                  <c:v>0.13</c:v>
                </c:pt>
                <c:pt idx="41">
                  <c:v>0.14099999999999999</c:v>
                </c:pt>
                <c:pt idx="42">
                  <c:v>0.14699999999999999</c:v>
                </c:pt>
                <c:pt idx="43">
                  <c:v>0.14899999999999999</c:v>
                </c:pt>
                <c:pt idx="44">
                  <c:v>0.14899999999999999</c:v>
                </c:pt>
                <c:pt idx="45">
                  <c:v>0.152</c:v>
                </c:pt>
                <c:pt idx="46">
                  <c:v>0.16500000000000001</c:v>
                </c:pt>
                <c:pt idx="47">
                  <c:v>0.16500000000000001</c:v>
                </c:pt>
                <c:pt idx="48">
                  <c:v>0.19</c:v>
                </c:pt>
                <c:pt idx="49">
                  <c:v>0.223</c:v>
                </c:pt>
                <c:pt idx="50">
                  <c:v>0.24199999999999999</c:v>
                </c:pt>
                <c:pt idx="51">
                  <c:v>0.27300000000000002</c:v>
                </c:pt>
                <c:pt idx="52">
                  <c:v>0.31</c:v>
                </c:pt>
                <c:pt idx="53">
                  <c:v>0.32500000000000001</c:v>
                </c:pt>
                <c:pt idx="54">
                  <c:v>0.34399999999999997</c:v>
                </c:pt>
                <c:pt idx="55">
                  <c:v>0.34399999999999997</c:v>
                </c:pt>
                <c:pt idx="56">
                  <c:v>0.41899999999999998</c:v>
                </c:pt>
                <c:pt idx="57">
                  <c:v>0.57899999999999996</c:v>
                </c:pt>
                <c:pt idx="58">
                  <c:v>0.63</c:v>
                </c:pt>
                <c:pt idx="59">
                  <c:v>0.63</c:v>
                </c:pt>
                <c:pt idx="60">
                  <c:v>0.752</c:v>
                </c:pt>
                <c:pt idx="61">
                  <c:v>0.78600000000000003</c:v>
                </c:pt>
                <c:pt idx="62">
                  <c:v>0.98899999999999999</c:v>
                </c:pt>
                <c:pt idx="63">
                  <c:v>1.0549999999999999</c:v>
                </c:pt>
                <c:pt idx="64">
                  <c:v>1.2549999999999999</c:v>
                </c:pt>
                <c:pt idx="65">
                  <c:v>1.4970000000000001</c:v>
                </c:pt>
                <c:pt idx="66">
                  <c:v>1.522</c:v>
                </c:pt>
                <c:pt idx="67">
                  <c:v>1.8169999999999999</c:v>
                </c:pt>
                <c:pt idx="68">
                  <c:v>2.1150000000000002</c:v>
                </c:pt>
                <c:pt idx="69">
                  <c:v>3.177</c:v>
                </c:pt>
                <c:pt idx="70">
                  <c:v>4.1689999999999996</c:v>
                </c:pt>
                <c:pt idx="71">
                  <c:v>4.2779999999999996</c:v>
                </c:pt>
                <c:pt idx="72">
                  <c:v>4.3090000000000002</c:v>
                </c:pt>
                <c:pt idx="73">
                  <c:v>4.7510000000000003</c:v>
                </c:pt>
                <c:pt idx="74">
                  <c:v>6.7050000000000001</c:v>
                </c:pt>
                <c:pt idx="75">
                  <c:v>7.1760000000000002</c:v>
                </c:pt>
                <c:pt idx="76">
                  <c:v>7.3</c:v>
                </c:pt>
                <c:pt idx="77">
                  <c:v>8.3889999999999993</c:v>
                </c:pt>
                <c:pt idx="78">
                  <c:v>14.263999999999999</c:v>
                </c:pt>
                <c:pt idx="79">
                  <c:v>15.824999999999999</c:v>
                </c:pt>
                <c:pt idx="80">
                  <c:v>15.959</c:v>
                </c:pt>
              </c:numCache>
            </c:numRef>
          </c:yVal>
          <c:smooth val="0"/>
          <c:extLst>
            <c:ext xmlns:c16="http://schemas.microsoft.com/office/drawing/2014/chart" uri="{C3380CC4-5D6E-409C-BE32-E72D297353CC}">
              <c16:uniqueId val="{00000002-04D6-4014-BC78-7FB50C14D038}"/>
            </c:ext>
          </c:extLst>
        </c:ser>
        <c:dLbls>
          <c:showLegendKey val="0"/>
          <c:showVal val="0"/>
          <c:showCatName val="0"/>
          <c:showSerName val="0"/>
          <c:showPercent val="0"/>
          <c:showBubbleSize val="0"/>
        </c:dLbls>
        <c:axId val="405538608"/>
        <c:axId val="405540576"/>
      </c:scatterChart>
      <c:catAx>
        <c:axId val="405538608"/>
        <c:scaling>
          <c:orientation val="minMax"/>
        </c:scaling>
        <c:delete val="0"/>
        <c:axPos val="b"/>
        <c:minorGridlines>
          <c:spPr>
            <a:ln w="9525" cap="flat" cmpd="sng" algn="ctr">
              <a:solidFill>
                <a:schemeClr val="bg2"/>
              </a:solidFill>
              <a:round/>
            </a:ln>
            <a:effectLst/>
          </c:spPr>
        </c:minorGridlines>
        <c:numFmt formatCode="General" sourceLinked="1"/>
        <c:majorTickMark val="none"/>
        <c:minorTickMark val="cross"/>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540576"/>
        <c:crossesAt val="0"/>
        <c:auto val="1"/>
        <c:lblAlgn val="ctr"/>
        <c:lblOffset val="100"/>
        <c:tickLblSkip val="1"/>
        <c:tickMarkSkip val="1"/>
        <c:noMultiLvlLbl val="0"/>
      </c:catAx>
      <c:valAx>
        <c:axId val="405540576"/>
        <c:scaling>
          <c:logBase val="10"/>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General" sourceLinked="1"/>
        <c:majorTickMark val="cross"/>
        <c:minorTickMark val="cross"/>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538608"/>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Force</a:t>
            </a:r>
            <a:r>
              <a:rPr lang="en-US" baseline="0"/>
              <a:t> required to use an Object</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6"/>
          <c:order val="6"/>
          <c:tx>
            <c:strRef>
              <c:f>'FORCE - OBJ'!$I$1</c:f>
              <c:strCache>
                <c:ptCount val="1"/>
                <c:pt idx="0">
                  <c:v>LIMIT</c:v>
                </c:pt>
              </c:strCache>
            </c:strRef>
          </c:tx>
          <c:spPr>
            <a:ln w="28575" cap="rnd">
              <a:solidFill>
                <a:schemeClr val="tx1"/>
              </a:solidFill>
              <a:round/>
            </a:ln>
            <a:effectLst/>
          </c:spPr>
          <c:marker>
            <c:symbol val="none"/>
          </c:marker>
          <c:cat>
            <c:strRef>
              <c:f>'FORCE - OBJ'!$A$2:$A$16</c:f>
              <c:strCache>
                <c:ptCount val="15"/>
                <c:pt idx="0">
                  <c:v>Kit Tab</c:v>
                </c:pt>
                <c:pt idx="1">
                  <c:v>Red Plug</c:v>
                </c:pt>
                <c:pt idx="2">
                  <c:v>Yellow Plug</c:v>
                </c:pt>
                <c:pt idx="3">
                  <c:v>Tube Clamp</c:v>
                </c:pt>
                <c:pt idx="4">
                  <c:v>Marker Cap</c:v>
                </c:pt>
                <c:pt idx="5">
                  <c:v>Petri</c:v>
                </c:pt>
                <c:pt idx="6">
                  <c:v>Marker</c:v>
                </c:pt>
                <c:pt idx="7">
                  <c:v>Glass Vial</c:v>
                </c:pt>
                <c:pt idx="8">
                  <c:v>Needle</c:v>
                </c:pt>
                <c:pt idx="9">
                  <c:v>Tube</c:v>
                </c:pt>
                <c:pt idx="10">
                  <c:v>Canister</c:v>
                </c:pt>
                <c:pt idx="11">
                  <c:v>Scissors</c:v>
                </c:pt>
                <c:pt idx="12">
                  <c:v>Kit</c:v>
                </c:pt>
                <c:pt idx="13">
                  <c:v>Rinse Glass</c:v>
                </c:pt>
                <c:pt idx="14">
                  <c:v>Needle Cap</c:v>
                </c:pt>
              </c:strCache>
            </c:strRef>
          </c:cat>
          <c:val>
            <c:numRef>
              <c:f>'FORCE - OBJ'!$I$2:$I$16</c:f>
              <c:numCache>
                <c:formatCode>General</c:formatCode>
                <c:ptCount val="15"/>
                <c:pt idx="0">
                  <c:v>20</c:v>
                </c:pt>
                <c:pt idx="1">
                  <c:v>20</c:v>
                </c:pt>
                <c:pt idx="2">
                  <c:v>20</c:v>
                </c:pt>
                <c:pt idx="3">
                  <c:v>20</c:v>
                </c:pt>
                <c:pt idx="4">
                  <c:v>20</c:v>
                </c:pt>
                <c:pt idx="5">
                  <c:v>20</c:v>
                </c:pt>
                <c:pt idx="6">
                  <c:v>20</c:v>
                </c:pt>
                <c:pt idx="7">
                  <c:v>20</c:v>
                </c:pt>
                <c:pt idx="8">
                  <c:v>20</c:v>
                </c:pt>
                <c:pt idx="9">
                  <c:v>20</c:v>
                </c:pt>
                <c:pt idx="10">
                  <c:v>20</c:v>
                </c:pt>
                <c:pt idx="11">
                  <c:v>20</c:v>
                </c:pt>
                <c:pt idx="12">
                  <c:v>20</c:v>
                </c:pt>
                <c:pt idx="13">
                  <c:v>20</c:v>
                </c:pt>
                <c:pt idx="14">
                  <c:v>20</c:v>
                </c:pt>
              </c:numCache>
            </c:numRef>
          </c:val>
          <c:smooth val="0"/>
          <c:extLst>
            <c:ext xmlns:c16="http://schemas.microsoft.com/office/drawing/2014/chart" uri="{C3380CC4-5D6E-409C-BE32-E72D297353CC}">
              <c16:uniqueId val="{00000006-10EC-48C9-B36A-C2AB6AD4230A}"/>
            </c:ext>
          </c:extLst>
        </c:ser>
        <c:dLbls>
          <c:showLegendKey val="0"/>
          <c:showVal val="0"/>
          <c:showCatName val="0"/>
          <c:showSerName val="0"/>
          <c:showPercent val="0"/>
          <c:showBubbleSize val="0"/>
        </c:dLbls>
        <c:marker val="1"/>
        <c:smooth val="0"/>
        <c:axId val="559921824"/>
        <c:axId val="559922152"/>
      </c:lineChart>
      <c:scatterChart>
        <c:scatterStyle val="lineMarker"/>
        <c:varyColors val="0"/>
        <c:ser>
          <c:idx val="0"/>
          <c:order val="0"/>
          <c:tx>
            <c:strRef>
              <c:f>'FORCE - OBJ'!$C$1</c:f>
              <c:strCache>
                <c:ptCount val="1"/>
                <c:pt idx="0">
                  <c:v>REQUIRED</c:v>
                </c:pt>
              </c:strCache>
            </c:strRef>
          </c:tx>
          <c:spPr>
            <a:ln w="25400" cap="rnd">
              <a:solidFill>
                <a:schemeClr val="accent2"/>
              </a:solidFill>
              <a:round/>
            </a:ln>
            <a:effectLst/>
          </c:spPr>
          <c:marker>
            <c:symbol val="circle"/>
            <c:size val="5"/>
            <c:spPr>
              <a:solidFill>
                <a:schemeClr val="accent2"/>
              </a:solidFill>
              <a:ln w="9525">
                <a:noFill/>
              </a:ln>
              <a:effectLst/>
            </c:spPr>
          </c:marker>
          <c:xVal>
            <c:strRef>
              <c:f>'FORCE - OBJ'!$A$2:$A$16</c:f>
              <c:strCache>
                <c:ptCount val="15"/>
                <c:pt idx="0">
                  <c:v>Kit Tab</c:v>
                </c:pt>
                <c:pt idx="1">
                  <c:v>Red Plug</c:v>
                </c:pt>
                <c:pt idx="2">
                  <c:v>Yellow Plug</c:v>
                </c:pt>
                <c:pt idx="3">
                  <c:v>Tube Clamp</c:v>
                </c:pt>
                <c:pt idx="4">
                  <c:v>Marker Cap</c:v>
                </c:pt>
                <c:pt idx="5">
                  <c:v>Petri</c:v>
                </c:pt>
                <c:pt idx="6">
                  <c:v>Marker</c:v>
                </c:pt>
                <c:pt idx="7">
                  <c:v>Glass Vial</c:v>
                </c:pt>
                <c:pt idx="8">
                  <c:v>Needle</c:v>
                </c:pt>
                <c:pt idx="9">
                  <c:v>Tube</c:v>
                </c:pt>
                <c:pt idx="10">
                  <c:v>Canister</c:v>
                </c:pt>
                <c:pt idx="11">
                  <c:v>Scissors</c:v>
                </c:pt>
                <c:pt idx="12">
                  <c:v>Kit</c:v>
                </c:pt>
                <c:pt idx="13">
                  <c:v>Rinse Glass</c:v>
                </c:pt>
                <c:pt idx="14">
                  <c:v>Needle Cap</c:v>
                </c:pt>
              </c:strCache>
            </c:strRef>
          </c:xVal>
          <c:yVal>
            <c:numRef>
              <c:f>'FORCE - OBJ'!$C$2:$C$16</c:f>
              <c:numCache>
                <c:formatCode>General</c:formatCode>
                <c:ptCount val="15"/>
                <c:pt idx="0">
                  <c:v>2E-3</c:v>
                </c:pt>
                <c:pt idx="1">
                  <c:v>4.0000000000000001E-3</c:v>
                </c:pt>
                <c:pt idx="2">
                  <c:v>5.0000000000000001E-3</c:v>
                </c:pt>
                <c:pt idx="3">
                  <c:v>1.7999999999999999E-2</c:v>
                </c:pt>
                <c:pt idx="4">
                  <c:v>1.2999999999999999E-2</c:v>
                </c:pt>
                <c:pt idx="5">
                  <c:v>3.9E-2</c:v>
                </c:pt>
                <c:pt idx="6">
                  <c:v>2.8000000000000001E-2</c:v>
                </c:pt>
                <c:pt idx="7">
                  <c:v>7.2999999999999995E-2</c:v>
                </c:pt>
                <c:pt idx="8">
                  <c:v>5.6000000000000001E-2</c:v>
                </c:pt>
                <c:pt idx="9">
                  <c:v>4.7E-2</c:v>
                </c:pt>
                <c:pt idx="10">
                  <c:v>0.03</c:v>
                </c:pt>
                <c:pt idx="11">
                  <c:v>0.57099999999999995</c:v>
                </c:pt>
                <c:pt idx="12">
                  <c:v>0.19800000000000001</c:v>
                </c:pt>
                <c:pt idx="13">
                  <c:v>0.52800000000000002</c:v>
                </c:pt>
                <c:pt idx="14">
                  <c:v>14.263999999999999</c:v>
                </c:pt>
              </c:numCache>
            </c:numRef>
          </c:yVal>
          <c:smooth val="0"/>
          <c:extLst>
            <c:ext xmlns:c16="http://schemas.microsoft.com/office/drawing/2014/chart" uri="{C3380CC4-5D6E-409C-BE32-E72D297353CC}">
              <c16:uniqueId val="{00000000-10EC-48C9-B36A-C2AB6AD4230A}"/>
            </c:ext>
          </c:extLst>
        </c:ser>
        <c:ser>
          <c:idx val="1"/>
          <c:order val="1"/>
          <c:tx>
            <c:strRef>
              <c:f>'FORCE - OBJ'!$D$1</c:f>
              <c:strCache>
                <c:ptCount val="1"/>
                <c:pt idx="0">
                  <c:v>ALL TASK / GRASPS LIMITED</c:v>
                </c:pt>
              </c:strCache>
            </c:strRef>
          </c:tx>
          <c:spPr>
            <a:ln w="25400" cap="rnd">
              <a:solidFill>
                <a:srgbClr val="00B0F0"/>
              </a:solidFill>
              <a:round/>
            </a:ln>
            <a:effectLst/>
          </c:spPr>
          <c:marker>
            <c:symbol val="circle"/>
            <c:size val="5"/>
            <c:spPr>
              <a:solidFill>
                <a:srgbClr val="00B0F0"/>
              </a:solidFill>
              <a:ln w="9525">
                <a:noFill/>
              </a:ln>
              <a:effectLst/>
            </c:spPr>
          </c:marker>
          <c:xVal>
            <c:strRef>
              <c:f>'FORCE - OBJ'!$A$2:$A$16</c:f>
              <c:strCache>
                <c:ptCount val="15"/>
                <c:pt idx="0">
                  <c:v>Kit Tab</c:v>
                </c:pt>
                <c:pt idx="1">
                  <c:v>Red Plug</c:v>
                </c:pt>
                <c:pt idx="2">
                  <c:v>Yellow Plug</c:v>
                </c:pt>
                <c:pt idx="3">
                  <c:v>Tube Clamp</c:v>
                </c:pt>
                <c:pt idx="4">
                  <c:v>Marker Cap</c:v>
                </c:pt>
                <c:pt idx="5">
                  <c:v>Petri</c:v>
                </c:pt>
                <c:pt idx="6">
                  <c:v>Marker</c:v>
                </c:pt>
                <c:pt idx="7">
                  <c:v>Glass Vial</c:v>
                </c:pt>
                <c:pt idx="8">
                  <c:v>Needle</c:v>
                </c:pt>
                <c:pt idx="9">
                  <c:v>Tube</c:v>
                </c:pt>
                <c:pt idx="10">
                  <c:v>Canister</c:v>
                </c:pt>
                <c:pt idx="11">
                  <c:v>Scissors</c:v>
                </c:pt>
                <c:pt idx="12">
                  <c:v>Kit</c:v>
                </c:pt>
                <c:pt idx="13">
                  <c:v>Rinse Glass</c:v>
                </c:pt>
                <c:pt idx="14">
                  <c:v>Needle Cap</c:v>
                </c:pt>
              </c:strCache>
            </c:strRef>
          </c:xVal>
          <c:yVal>
            <c:numRef>
              <c:f>'FORCE - OBJ'!$D$2:$D$16</c:f>
              <c:numCache>
                <c:formatCode>General</c:formatCode>
                <c:ptCount val="15"/>
                <c:pt idx="0">
                  <c:v>2E-3</c:v>
                </c:pt>
                <c:pt idx="1">
                  <c:v>87.454999999999998</c:v>
                </c:pt>
                <c:pt idx="2">
                  <c:v>6.3460000000000001</c:v>
                </c:pt>
                <c:pt idx="3">
                  <c:v>67.959999999999994</c:v>
                </c:pt>
                <c:pt idx="4">
                  <c:v>30.154</c:v>
                </c:pt>
                <c:pt idx="5">
                  <c:v>0.33800000000000002</c:v>
                </c:pt>
                <c:pt idx="6">
                  <c:v>14.396000000000001</c:v>
                </c:pt>
                <c:pt idx="7">
                  <c:v>14.962999999999999</c:v>
                </c:pt>
                <c:pt idx="8">
                  <c:v>30.058</c:v>
                </c:pt>
                <c:pt idx="9">
                  <c:v>9.6120000000000001</c:v>
                </c:pt>
                <c:pt idx="10">
                  <c:v>41.59</c:v>
                </c:pt>
                <c:pt idx="11">
                  <c:v>64.616</c:v>
                </c:pt>
                <c:pt idx="12">
                  <c:v>42.219000000000001</c:v>
                </c:pt>
                <c:pt idx="13">
                  <c:v>4.8470000000000004</c:v>
                </c:pt>
                <c:pt idx="14">
                  <c:v>14.263999999999999</c:v>
                </c:pt>
              </c:numCache>
            </c:numRef>
          </c:yVal>
          <c:smooth val="0"/>
          <c:extLst>
            <c:ext xmlns:c16="http://schemas.microsoft.com/office/drawing/2014/chart" uri="{C3380CC4-5D6E-409C-BE32-E72D297353CC}">
              <c16:uniqueId val="{00000001-10EC-48C9-B36A-C2AB6AD4230A}"/>
            </c:ext>
          </c:extLst>
        </c:ser>
        <c:ser>
          <c:idx val="2"/>
          <c:order val="2"/>
          <c:tx>
            <c:strRef>
              <c:f>'FORCE - OBJ'!$E$1</c:f>
              <c:strCache>
                <c:ptCount val="1"/>
                <c:pt idx="0">
                  <c:v>ALL TASKS w/ ALL GRASPS</c:v>
                </c:pt>
              </c:strCache>
            </c:strRef>
          </c:tx>
          <c:spPr>
            <a:ln w="25400" cap="rnd">
              <a:solidFill>
                <a:srgbClr val="92D050"/>
              </a:solidFill>
              <a:round/>
            </a:ln>
            <a:effectLst/>
          </c:spPr>
          <c:marker>
            <c:symbol val="circle"/>
            <c:size val="5"/>
            <c:spPr>
              <a:solidFill>
                <a:srgbClr val="92D050"/>
              </a:solidFill>
              <a:ln w="9525">
                <a:noFill/>
              </a:ln>
              <a:effectLst/>
            </c:spPr>
          </c:marker>
          <c:xVal>
            <c:strRef>
              <c:f>'FORCE - OBJ'!$A$2:$A$16</c:f>
              <c:strCache>
                <c:ptCount val="15"/>
                <c:pt idx="0">
                  <c:v>Kit Tab</c:v>
                </c:pt>
                <c:pt idx="1">
                  <c:v>Red Plug</c:v>
                </c:pt>
                <c:pt idx="2">
                  <c:v>Yellow Plug</c:v>
                </c:pt>
                <c:pt idx="3">
                  <c:v>Tube Clamp</c:v>
                </c:pt>
                <c:pt idx="4">
                  <c:v>Marker Cap</c:v>
                </c:pt>
                <c:pt idx="5">
                  <c:v>Petri</c:v>
                </c:pt>
                <c:pt idx="6">
                  <c:v>Marker</c:v>
                </c:pt>
                <c:pt idx="7">
                  <c:v>Glass Vial</c:v>
                </c:pt>
                <c:pt idx="8">
                  <c:v>Needle</c:v>
                </c:pt>
                <c:pt idx="9">
                  <c:v>Tube</c:v>
                </c:pt>
                <c:pt idx="10">
                  <c:v>Canister</c:v>
                </c:pt>
                <c:pt idx="11">
                  <c:v>Scissors</c:v>
                </c:pt>
                <c:pt idx="12">
                  <c:v>Kit</c:v>
                </c:pt>
                <c:pt idx="13">
                  <c:v>Rinse Glass</c:v>
                </c:pt>
                <c:pt idx="14">
                  <c:v>Needle Cap</c:v>
                </c:pt>
              </c:strCache>
            </c:strRef>
          </c:xVal>
          <c:yVal>
            <c:numRef>
              <c:f>'FORCE - OBJ'!$E$2:$E$16</c:f>
              <c:numCache>
                <c:formatCode>General</c:formatCode>
                <c:ptCount val="15"/>
                <c:pt idx="0">
                  <c:v>2E-3</c:v>
                </c:pt>
                <c:pt idx="1">
                  <c:v>159.04300000000001</c:v>
                </c:pt>
                <c:pt idx="2">
                  <c:v>6.3460000000000001</c:v>
                </c:pt>
                <c:pt idx="3">
                  <c:v>177.28700000000001</c:v>
                </c:pt>
                <c:pt idx="4">
                  <c:v>52.097000000000001</c:v>
                </c:pt>
                <c:pt idx="5">
                  <c:v>21.591000000000001</c:v>
                </c:pt>
                <c:pt idx="6">
                  <c:v>64.608000000000004</c:v>
                </c:pt>
                <c:pt idx="7">
                  <c:v>14.962999999999999</c:v>
                </c:pt>
                <c:pt idx="8">
                  <c:v>43.517000000000003</c:v>
                </c:pt>
                <c:pt idx="9">
                  <c:v>107.187</c:v>
                </c:pt>
                <c:pt idx="10">
                  <c:v>222.51599999999999</c:v>
                </c:pt>
                <c:pt idx="11">
                  <c:v>333.78300000000002</c:v>
                </c:pt>
                <c:pt idx="12">
                  <c:v>205.87700000000001</c:v>
                </c:pt>
                <c:pt idx="13">
                  <c:v>250.51499999999999</c:v>
                </c:pt>
                <c:pt idx="14">
                  <c:v>15.959</c:v>
                </c:pt>
              </c:numCache>
            </c:numRef>
          </c:yVal>
          <c:smooth val="0"/>
          <c:extLst>
            <c:ext xmlns:c16="http://schemas.microsoft.com/office/drawing/2014/chart" uri="{C3380CC4-5D6E-409C-BE32-E72D297353CC}">
              <c16:uniqueId val="{00000002-10EC-48C9-B36A-C2AB6AD4230A}"/>
            </c:ext>
          </c:extLst>
        </c:ser>
        <c:ser>
          <c:idx val="3"/>
          <c:order val="3"/>
          <c:tx>
            <c:strRef>
              <c:f>'FORCE - OBJ'!$F$1</c:f>
              <c:strCache>
                <c:ptCount val="1"/>
                <c:pt idx="0">
                  <c:v>REQUIRED1</c:v>
                </c:pt>
              </c:strCache>
            </c:strRef>
          </c:tx>
          <c:spPr>
            <a:ln w="25400" cap="rnd">
              <a:solidFill>
                <a:srgbClr val="FF0000"/>
              </a:solidFill>
              <a:round/>
            </a:ln>
            <a:effectLst/>
          </c:spPr>
          <c:marker>
            <c:symbol val="circle"/>
            <c:size val="5"/>
            <c:spPr>
              <a:solidFill>
                <a:srgbClr val="FF0000"/>
              </a:solidFill>
              <a:ln w="9525">
                <a:noFill/>
              </a:ln>
              <a:effectLst/>
            </c:spPr>
          </c:marker>
          <c:xVal>
            <c:strRef>
              <c:f>'FORCE - OBJ'!$A$2:$A$16</c:f>
              <c:strCache>
                <c:ptCount val="15"/>
                <c:pt idx="0">
                  <c:v>Kit Tab</c:v>
                </c:pt>
                <c:pt idx="1">
                  <c:v>Red Plug</c:v>
                </c:pt>
                <c:pt idx="2">
                  <c:v>Yellow Plug</c:v>
                </c:pt>
                <c:pt idx="3">
                  <c:v>Tube Clamp</c:v>
                </c:pt>
                <c:pt idx="4">
                  <c:v>Marker Cap</c:v>
                </c:pt>
                <c:pt idx="5">
                  <c:v>Petri</c:v>
                </c:pt>
                <c:pt idx="6">
                  <c:v>Marker</c:v>
                </c:pt>
                <c:pt idx="7">
                  <c:v>Glass Vial</c:v>
                </c:pt>
                <c:pt idx="8">
                  <c:v>Needle</c:v>
                </c:pt>
                <c:pt idx="9">
                  <c:v>Tube</c:v>
                </c:pt>
                <c:pt idx="10">
                  <c:v>Canister</c:v>
                </c:pt>
                <c:pt idx="11">
                  <c:v>Scissors</c:v>
                </c:pt>
                <c:pt idx="12">
                  <c:v>Kit</c:v>
                </c:pt>
                <c:pt idx="13">
                  <c:v>Rinse Glass</c:v>
                </c:pt>
                <c:pt idx="14">
                  <c:v>Needle Cap</c:v>
                </c:pt>
              </c:strCache>
            </c:strRef>
          </c:xVal>
          <c:yVal>
            <c:numRef>
              <c:f>'FORCE - OBJ'!$F$2:$F$16</c:f>
              <c:numCache>
                <c:formatCode>General</c:formatCode>
                <c:ptCount val="15"/>
                <c:pt idx="0">
                  <c:v>2E-3</c:v>
                </c:pt>
                <c:pt idx="1">
                  <c:v>4.0000000000000001E-3</c:v>
                </c:pt>
                <c:pt idx="2">
                  <c:v>5.0000000000000001E-3</c:v>
                </c:pt>
                <c:pt idx="3">
                  <c:v>1.7999999999999999E-2</c:v>
                </c:pt>
                <c:pt idx="4">
                  <c:v>1.9E-2</c:v>
                </c:pt>
                <c:pt idx="5">
                  <c:v>5.6000000000000001E-2</c:v>
                </c:pt>
                <c:pt idx="6">
                  <c:v>6.8000000000000005E-2</c:v>
                </c:pt>
                <c:pt idx="7">
                  <c:v>7.2999999999999995E-2</c:v>
                </c:pt>
                <c:pt idx="8">
                  <c:v>7.9000000000000001E-2</c:v>
                </c:pt>
                <c:pt idx="9">
                  <c:v>0.1</c:v>
                </c:pt>
                <c:pt idx="10">
                  <c:v>0.14699999999999999</c:v>
                </c:pt>
                <c:pt idx="11">
                  <c:v>0.57899999999999996</c:v>
                </c:pt>
                <c:pt idx="12">
                  <c:v>0.752</c:v>
                </c:pt>
                <c:pt idx="13">
                  <c:v>2.1150000000000002</c:v>
                </c:pt>
                <c:pt idx="14">
                  <c:v>14.263999999999999</c:v>
                </c:pt>
              </c:numCache>
            </c:numRef>
          </c:yVal>
          <c:smooth val="0"/>
          <c:extLst>
            <c:ext xmlns:c16="http://schemas.microsoft.com/office/drawing/2014/chart" uri="{C3380CC4-5D6E-409C-BE32-E72D297353CC}">
              <c16:uniqueId val="{00000003-10EC-48C9-B36A-C2AB6AD4230A}"/>
            </c:ext>
          </c:extLst>
        </c:ser>
        <c:ser>
          <c:idx val="4"/>
          <c:order val="4"/>
          <c:tx>
            <c:strRef>
              <c:f>'FORCE - OBJ'!$G$1</c:f>
              <c:strCache>
                <c:ptCount val="1"/>
                <c:pt idx="0">
                  <c:v>ALL TASK / GRASPS LIMITED1</c:v>
                </c:pt>
              </c:strCache>
            </c:strRef>
          </c:tx>
          <c:spPr>
            <a:ln w="25400" cap="rnd">
              <a:solidFill>
                <a:srgbClr val="7030A0"/>
              </a:solidFill>
              <a:round/>
            </a:ln>
            <a:effectLst/>
          </c:spPr>
          <c:marker>
            <c:symbol val="circle"/>
            <c:size val="5"/>
            <c:spPr>
              <a:solidFill>
                <a:srgbClr val="7030A0"/>
              </a:solidFill>
              <a:ln w="9525">
                <a:noFill/>
              </a:ln>
              <a:effectLst/>
            </c:spPr>
          </c:marker>
          <c:xVal>
            <c:strRef>
              <c:f>'FORCE - OBJ'!$A$2:$A$16</c:f>
              <c:strCache>
                <c:ptCount val="15"/>
                <c:pt idx="0">
                  <c:v>Kit Tab</c:v>
                </c:pt>
                <c:pt idx="1">
                  <c:v>Red Plug</c:v>
                </c:pt>
                <c:pt idx="2">
                  <c:v>Yellow Plug</c:v>
                </c:pt>
                <c:pt idx="3">
                  <c:v>Tube Clamp</c:v>
                </c:pt>
                <c:pt idx="4">
                  <c:v>Marker Cap</c:v>
                </c:pt>
                <c:pt idx="5">
                  <c:v>Petri</c:v>
                </c:pt>
                <c:pt idx="6">
                  <c:v>Marker</c:v>
                </c:pt>
                <c:pt idx="7">
                  <c:v>Glass Vial</c:v>
                </c:pt>
                <c:pt idx="8">
                  <c:v>Needle</c:v>
                </c:pt>
                <c:pt idx="9">
                  <c:v>Tube</c:v>
                </c:pt>
                <c:pt idx="10">
                  <c:v>Canister</c:v>
                </c:pt>
                <c:pt idx="11">
                  <c:v>Scissors</c:v>
                </c:pt>
                <c:pt idx="12">
                  <c:v>Kit</c:v>
                </c:pt>
                <c:pt idx="13">
                  <c:v>Rinse Glass</c:v>
                </c:pt>
                <c:pt idx="14">
                  <c:v>Needle Cap</c:v>
                </c:pt>
              </c:strCache>
            </c:strRef>
          </c:xVal>
          <c:yVal>
            <c:numRef>
              <c:f>'FORCE - OBJ'!$G$2:$G$16</c:f>
              <c:numCache>
                <c:formatCode>General</c:formatCode>
                <c:ptCount val="15"/>
                <c:pt idx="0">
                  <c:v>2E-3</c:v>
                </c:pt>
                <c:pt idx="1">
                  <c:v>87.454999999999998</c:v>
                </c:pt>
                <c:pt idx="2">
                  <c:v>6.3460000000000001</c:v>
                </c:pt>
                <c:pt idx="3">
                  <c:v>67.959999999999994</c:v>
                </c:pt>
                <c:pt idx="4">
                  <c:v>6.0999999999999999E-2</c:v>
                </c:pt>
                <c:pt idx="5">
                  <c:v>0.33800000000000002</c:v>
                </c:pt>
                <c:pt idx="6">
                  <c:v>49.62</c:v>
                </c:pt>
                <c:pt idx="7">
                  <c:v>14.962999999999999</c:v>
                </c:pt>
                <c:pt idx="8">
                  <c:v>41.43</c:v>
                </c:pt>
                <c:pt idx="9">
                  <c:v>38.319000000000003</c:v>
                </c:pt>
                <c:pt idx="10">
                  <c:v>139.548</c:v>
                </c:pt>
                <c:pt idx="11">
                  <c:v>64.539000000000001</c:v>
                </c:pt>
                <c:pt idx="12">
                  <c:v>48.731999999999999</c:v>
                </c:pt>
                <c:pt idx="13">
                  <c:v>6.95</c:v>
                </c:pt>
                <c:pt idx="14">
                  <c:v>14.263999999999999</c:v>
                </c:pt>
              </c:numCache>
            </c:numRef>
          </c:yVal>
          <c:smooth val="0"/>
          <c:extLst>
            <c:ext xmlns:c16="http://schemas.microsoft.com/office/drawing/2014/chart" uri="{C3380CC4-5D6E-409C-BE32-E72D297353CC}">
              <c16:uniqueId val="{00000004-10EC-48C9-B36A-C2AB6AD4230A}"/>
            </c:ext>
          </c:extLst>
        </c:ser>
        <c:ser>
          <c:idx val="5"/>
          <c:order val="5"/>
          <c:tx>
            <c:strRef>
              <c:f>'FORCE - OBJ'!$H$1</c:f>
              <c:strCache>
                <c:ptCount val="1"/>
                <c:pt idx="0">
                  <c:v>ALL TASKS w/ ALL GRASPS1</c:v>
                </c:pt>
              </c:strCache>
            </c:strRef>
          </c:tx>
          <c:spPr>
            <a:ln w="25400" cap="rnd">
              <a:solidFill>
                <a:srgbClr val="00B050"/>
              </a:solidFill>
              <a:round/>
            </a:ln>
            <a:effectLst/>
          </c:spPr>
          <c:marker>
            <c:symbol val="circle"/>
            <c:size val="5"/>
            <c:spPr>
              <a:solidFill>
                <a:srgbClr val="00B050"/>
              </a:solidFill>
              <a:ln w="9525">
                <a:noFill/>
              </a:ln>
              <a:effectLst/>
            </c:spPr>
          </c:marker>
          <c:xVal>
            <c:strRef>
              <c:f>'FORCE - OBJ'!$A$2:$A$16</c:f>
              <c:strCache>
                <c:ptCount val="15"/>
                <c:pt idx="0">
                  <c:v>Kit Tab</c:v>
                </c:pt>
                <c:pt idx="1">
                  <c:v>Red Plug</c:v>
                </c:pt>
                <c:pt idx="2">
                  <c:v>Yellow Plug</c:v>
                </c:pt>
                <c:pt idx="3">
                  <c:v>Tube Clamp</c:v>
                </c:pt>
                <c:pt idx="4">
                  <c:v>Marker Cap</c:v>
                </c:pt>
                <c:pt idx="5">
                  <c:v>Petri</c:v>
                </c:pt>
                <c:pt idx="6">
                  <c:v>Marker</c:v>
                </c:pt>
                <c:pt idx="7">
                  <c:v>Glass Vial</c:v>
                </c:pt>
                <c:pt idx="8">
                  <c:v>Needle</c:v>
                </c:pt>
                <c:pt idx="9">
                  <c:v>Tube</c:v>
                </c:pt>
                <c:pt idx="10">
                  <c:v>Canister</c:v>
                </c:pt>
                <c:pt idx="11">
                  <c:v>Scissors</c:v>
                </c:pt>
                <c:pt idx="12">
                  <c:v>Kit</c:v>
                </c:pt>
                <c:pt idx="13">
                  <c:v>Rinse Glass</c:v>
                </c:pt>
                <c:pt idx="14">
                  <c:v>Needle Cap</c:v>
                </c:pt>
              </c:strCache>
            </c:strRef>
          </c:xVal>
          <c:yVal>
            <c:numRef>
              <c:f>'FORCE - OBJ'!$H$2:$H$16</c:f>
              <c:numCache>
                <c:formatCode>General</c:formatCode>
                <c:ptCount val="15"/>
                <c:pt idx="0">
                  <c:v>2E-3</c:v>
                </c:pt>
                <c:pt idx="1">
                  <c:v>159.04300000000001</c:v>
                </c:pt>
                <c:pt idx="2">
                  <c:v>6.3460000000000001</c:v>
                </c:pt>
                <c:pt idx="3">
                  <c:v>177.28700000000001</c:v>
                </c:pt>
                <c:pt idx="4">
                  <c:v>30.154</c:v>
                </c:pt>
                <c:pt idx="5">
                  <c:v>22.14</c:v>
                </c:pt>
                <c:pt idx="6">
                  <c:v>64.608000000000004</c:v>
                </c:pt>
                <c:pt idx="7">
                  <c:v>14.962999999999999</c:v>
                </c:pt>
                <c:pt idx="8">
                  <c:v>43.517000000000003</c:v>
                </c:pt>
                <c:pt idx="9">
                  <c:v>105.709</c:v>
                </c:pt>
                <c:pt idx="10">
                  <c:v>222.51599999999999</c:v>
                </c:pt>
                <c:pt idx="11">
                  <c:v>333.78300000000002</c:v>
                </c:pt>
                <c:pt idx="12">
                  <c:v>495.21800000000002</c:v>
                </c:pt>
                <c:pt idx="13">
                  <c:v>250.51499999999999</c:v>
                </c:pt>
                <c:pt idx="14">
                  <c:v>15.959</c:v>
                </c:pt>
              </c:numCache>
            </c:numRef>
          </c:yVal>
          <c:smooth val="0"/>
          <c:extLst>
            <c:ext xmlns:c16="http://schemas.microsoft.com/office/drawing/2014/chart" uri="{C3380CC4-5D6E-409C-BE32-E72D297353CC}">
              <c16:uniqueId val="{00000005-10EC-48C9-B36A-C2AB6AD4230A}"/>
            </c:ext>
          </c:extLst>
        </c:ser>
        <c:dLbls>
          <c:showLegendKey val="0"/>
          <c:showVal val="0"/>
          <c:showCatName val="0"/>
          <c:showSerName val="0"/>
          <c:showPercent val="0"/>
          <c:showBubbleSize val="0"/>
        </c:dLbls>
        <c:axId val="559921824"/>
        <c:axId val="559922152"/>
      </c:scatterChart>
      <c:catAx>
        <c:axId val="559921824"/>
        <c:scaling>
          <c:orientation val="minMax"/>
        </c:scaling>
        <c:delete val="0"/>
        <c:axPos val="b"/>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General" sourceLinked="1"/>
        <c:majorTickMark val="cross"/>
        <c:minorTickMark val="cross"/>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9922152"/>
        <c:crossesAt val="0"/>
        <c:auto val="1"/>
        <c:lblAlgn val="ctr"/>
        <c:lblOffset val="100"/>
        <c:tickMarkSkip val="1"/>
        <c:noMultiLvlLbl val="0"/>
      </c:catAx>
      <c:valAx>
        <c:axId val="559922152"/>
        <c:scaling>
          <c:logBase val="10"/>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9921824"/>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jpeg"/><Relationship Id="rId21" Type="http://schemas.openxmlformats.org/officeDocument/2006/relationships/image" Target="../media/image21.jpeg"/><Relationship Id="rId34" Type="http://schemas.openxmlformats.org/officeDocument/2006/relationships/image" Target="../media/image34.png"/><Relationship Id="rId7" Type="http://schemas.openxmlformats.org/officeDocument/2006/relationships/image" Target="../media/image7.jpe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2" Type="http://schemas.openxmlformats.org/officeDocument/2006/relationships/image" Target="../media/image2.jpeg"/><Relationship Id="rId16" Type="http://schemas.openxmlformats.org/officeDocument/2006/relationships/image" Target="../media/image16.png"/><Relationship Id="rId20" Type="http://schemas.openxmlformats.org/officeDocument/2006/relationships/image" Target="../media/image20.jpeg"/><Relationship Id="rId29" Type="http://schemas.openxmlformats.org/officeDocument/2006/relationships/image" Target="../media/image29.pn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5" Type="http://schemas.openxmlformats.org/officeDocument/2006/relationships/image" Target="../media/image5.jpe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jpe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s>
</file>

<file path=xl/drawings/_rels/drawing2.xml.rels><?xml version="1.0" encoding="UTF-8" standalone="yes"?>
<Relationships xmlns="http://schemas.openxmlformats.org/package/2006/relationships"><Relationship Id="rId26" Type="http://schemas.openxmlformats.org/officeDocument/2006/relationships/image" Target="../media/image65.png"/><Relationship Id="rId117" Type="http://schemas.openxmlformats.org/officeDocument/2006/relationships/image" Target="../media/image156.png"/><Relationship Id="rId21" Type="http://schemas.openxmlformats.org/officeDocument/2006/relationships/image" Target="../media/image60.png"/><Relationship Id="rId42" Type="http://schemas.openxmlformats.org/officeDocument/2006/relationships/image" Target="../media/image81.png"/><Relationship Id="rId47" Type="http://schemas.openxmlformats.org/officeDocument/2006/relationships/image" Target="../media/image86.png"/><Relationship Id="rId63" Type="http://schemas.openxmlformats.org/officeDocument/2006/relationships/image" Target="../media/image102.png"/><Relationship Id="rId68" Type="http://schemas.openxmlformats.org/officeDocument/2006/relationships/image" Target="../media/image107.png"/><Relationship Id="rId84" Type="http://schemas.openxmlformats.org/officeDocument/2006/relationships/image" Target="../media/image123.png"/><Relationship Id="rId89" Type="http://schemas.openxmlformats.org/officeDocument/2006/relationships/image" Target="../media/image128.png"/><Relationship Id="rId112" Type="http://schemas.openxmlformats.org/officeDocument/2006/relationships/image" Target="../media/image151.png"/><Relationship Id="rId133" Type="http://schemas.openxmlformats.org/officeDocument/2006/relationships/image" Target="../media/image172.png"/><Relationship Id="rId138" Type="http://schemas.openxmlformats.org/officeDocument/2006/relationships/image" Target="../media/image177.png"/><Relationship Id="rId154" Type="http://schemas.openxmlformats.org/officeDocument/2006/relationships/image" Target="../media/image193.png"/><Relationship Id="rId159" Type="http://schemas.openxmlformats.org/officeDocument/2006/relationships/image" Target="../media/image198.png"/><Relationship Id="rId175" Type="http://schemas.openxmlformats.org/officeDocument/2006/relationships/image" Target="../media/image214.png"/><Relationship Id="rId170" Type="http://schemas.openxmlformats.org/officeDocument/2006/relationships/image" Target="../media/image209.png"/><Relationship Id="rId16" Type="http://schemas.openxmlformats.org/officeDocument/2006/relationships/image" Target="../media/image55.png"/><Relationship Id="rId107" Type="http://schemas.openxmlformats.org/officeDocument/2006/relationships/image" Target="../media/image146.png"/><Relationship Id="rId11" Type="http://schemas.openxmlformats.org/officeDocument/2006/relationships/image" Target="../media/image50.png"/><Relationship Id="rId32" Type="http://schemas.openxmlformats.org/officeDocument/2006/relationships/image" Target="../media/image71.png"/><Relationship Id="rId37" Type="http://schemas.openxmlformats.org/officeDocument/2006/relationships/image" Target="../media/image76.png"/><Relationship Id="rId53" Type="http://schemas.openxmlformats.org/officeDocument/2006/relationships/image" Target="../media/image92.png"/><Relationship Id="rId58" Type="http://schemas.openxmlformats.org/officeDocument/2006/relationships/image" Target="../media/image97.png"/><Relationship Id="rId74" Type="http://schemas.openxmlformats.org/officeDocument/2006/relationships/image" Target="../media/image113.png"/><Relationship Id="rId79" Type="http://schemas.openxmlformats.org/officeDocument/2006/relationships/image" Target="../media/image118.png"/><Relationship Id="rId102" Type="http://schemas.openxmlformats.org/officeDocument/2006/relationships/image" Target="../media/image141.png"/><Relationship Id="rId123" Type="http://schemas.openxmlformats.org/officeDocument/2006/relationships/image" Target="../media/image162.png"/><Relationship Id="rId128" Type="http://schemas.openxmlformats.org/officeDocument/2006/relationships/image" Target="../media/image167.png"/><Relationship Id="rId144" Type="http://schemas.openxmlformats.org/officeDocument/2006/relationships/image" Target="../media/image183.png"/><Relationship Id="rId149" Type="http://schemas.openxmlformats.org/officeDocument/2006/relationships/image" Target="../media/image188.png"/><Relationship Id="rId5" Type="http://schemas.openxmlformats.org/officeDocument/2006/relationships/image" Target="../media/image44.png"/><Relationship Id="rId90" Type="http://schemas.openxmlformats.org/officeDocument/2006/relationships/image" Target="../media/image129.png"/><Relationship Id="rId95" Type="http://schemas.openxmlformats.org/officeDocument/2006/relationships/image" Target="../media/image134.png"/><Relationship Id="rId160" Type="http://schemas.openxmlformats.org/officeDocument/2006/relationships/image" Target="../media/image199.png"/><Relationship Id="rId165" Type="http://schemas.openxmlformats.org/officeDocument/2006/relationships/image" Target="../media/image204.png"/><Relationship Id="rId22" Type="http://schemas.openxmlformats.org/officeDocument/2006/relationships/image" Target="../media/image61.png"/><Relationship Id="rId27" Type="http://schemas.openxmlformats.org/officeDocument/2006/relationships/image" Target="../media/image66.png"/><Relationship Id="rId43" Type="http://schemas.openxmlformats.org/officeDocument/2006/relationships/image" Target="../media/image82.png"/><Relationship Id="rId48" Type="http://schemas.openxmlformats.org/officeDocument/2006/relationships/image" Target="../media/image87.png"/><Relationship Id="rId64" Type="http://schemas.openxmlformats.org/officeDocument/2006/relationships/image" Target="../media/image103.png"/><Relationship Id="rId69" Type="http://schemas.openxmlformats.org/officeDocument/2006/relationships/image" Target="../media/image108.png"/><Relationship Id="rId113" Type="http://schemas.openxmlformats.org/officeDocument/2006/relationships/image" Target="../media/image152.png"/><Relationship Id="rId118" Type="http://schemas.openxmlformats.org/officeDocument/2006/relationships/image" Target="../media/image157.png"/><Relationship Id="rId134" Type="http://schemas.openxmlformats.org/officeDocument/2006/relationships/image" Target="../media/image173.png"/><Relationship Id="rId139" Type="http://schemas.openxmlformats.org/officeDocument/2006/relationships/image" Target="../media/image178.png"/><Relationship Id="rId80" Type="http://schemas.openxmlformats.org/officeDocument/2006/relationships/image" Target="../media/image119.png"/><Relationship Id="rId85" Type="http://schemas.openxmlformats.org/officeDocument/2006/relationships/image" Target="../media/image124.png"/><Relationship Id="rId150" Type="http://schemas.openxmlformats.org/officeDocument/2006/relationships/image" Target="../media/image189.png"/><Relationship Id="rId155" Type="http://schemas.openxmlformats.org/officeDocument/2006/relationships/image" Target="../media/image194.png"/><Relationship Id="rId171" Type="http://schemas.openxmlformats.org/officeDocument/2006/relationships/image" Target="../media/image210.png"/><Relationship Id="rId176" Type="http://schemas.openxmlformats.org/officeDocument/2006/relationships/image" Target="../media/image215.png"/><Relationship Id="rId12" Type="http://schemas.openxmlformats.org/officeDocument/2006/relationships/image" Target="../media/image51.png"/><Relationship Id="rId17" Type="http://schemas.openxmlformats.org/officeDocument/2006/relationships/image" Target="../media/image56.png"/><Relationship Id="rId33" Type="http://schemas.openxmlformats.org/officeDocument/2006/relationships/image" Target="../media/image72.png"/><Relationship Id="rId38" Type="http://schemas.openxmlformats.org/officeDocument/2006/relationships/image" Target="../media/image77.png"/><Relationship Id="rId59" Type="http://schemas.openxmlformats.org/officeDocument/2006/relationships/image" Target="../media/image98.png"/><Relationship Id="rId103" Type="http://schemas.openxmlformats.org/officeDocument/2006/relationships/image" Target="../media/image142.png"/><Relationship Id="rId108" Type="http://schemas.openxmlformats.org/officeDocument/2006/relationships/image" Target="../media/image147.png"/><Relationship Id="rId124" Type="http://schemas.openxmlformats.org/officeDocument/2006/relationships/image" Target="../media/image163.png"/><Relationship Id="rId129" Type="http://schemas.openxmlformats.org/officeDocument/2006/relationships/image" Target="../media/image168.png"/><Relationship Id="rId54" Type="http://schemas.openxmlformats.org/officeDocument/2006/relationships/image" Target="../media/image93.png"/><Relationship Id="rId70" Type="http://schemas.openxmlformats.org/officeDocument/2006/relationships/image" Target="../media/image109.png"/><Relationship Id="rId75" Type="http://schemas.openxmlformats.org/officeDocument/2006/relationships/image" Target="../media/image114.png"/><Relationship Id="rId91" Type="http://schemas.openxmlformats.org/officeDocument/2006/relationships/image" Target="../media/image130.png"/><Relationship Id="rId96" Type="http://schemas.openxmlformats.org/officeDocument/2006/relationships/image" Target="../media/image135.png"/><Relationship Id="rId140" Type="http://schemas.openxmlformats.org/officeDocument/2006/relationships/image" Target="../media/image179.png"/><Relationship Id="rId145" Type="http://schemas.openxmlformats.org/officeDocument/2006/relationships/image" Target="../media/image184.png"/><Relationship Id="rId161" Type="http://schemas.openxmlformats.org/officeDocument/2006/relationships/image" Target="../media/image200.png"/><Relationship Id="rId166" Type="http://schemas.openxmlformats.org/officeDocument/2006/relationships/image" Target="../media/image205.png"/><Relationship Id="rId1" Type="http://schemas.openxmlformats.org/officeDocument/2006/relationships/image" Target="../media/image40.png"/><Relationship Id="rId6" Type="http://schemas.openxmlformats.org/officeDocument/2006/relationships/image" Target="../media/image45.png"/><Relationship Id="rId23" Type="http://schemas.openxmlformats.org/officeDocument/2006/relationships/image" Target="../media/image62.png"/><Relationship Id="rId28" Type="http://schemas.openxmlformats.org/officeDocument/2006/relationships/image" Target="../media/image67.png"/><Relationship Id="rId49" Type="http://schemas.openxmlformats.org/officeDocument/2006/relationships/image" Target="../media/image88.png"/><Relationship Id="rId114" Type="http://schemas.openxmlformats.org/officeDocument/2006/relationships/image" Target="../media/image153.png"/><Relationship Id="rId119" Type="http://schemas.openxmlformats.org/officeDocument/2006/relationships/image" Target="../media/image158.png"/><Relationship Id="rId10" Type="http://schemas.openxmlformats.org/officeDocument/2006/relationships/image" Target="../media/image49.png"/><Relationship Id="rId31" Type="http://schemas.openxmlformats.org/officeDocument/2006/relationships/image" Target="../media/image70.png"/><Relationship Id="rId44" Type="http://schemas.openxmlformats.org/officeDocument/2006/relationships/image" Target="../media/image83.png"/><Relationship Id="rId52" Type="http://schemas.openxmlformats.org/officeDocument/2006/relationships/image" Target="../media/image91.png"/><Relationship Id="rId60" Type="http://schemas.openxmlformats.org/officeDocument/2006/relationships/image" Target="../media/image99.png"/><Relationship Id="rId65" Type="http://schemas.openxmlformats.org/officeDocument/2006/relationships/image" Target="../media/image104.png"/><Relationship Id="rId73" Type="http://schemas.openxmlformats.org/officeDocument/2006/relationships/image" Target="../media/image112.png"/><Relationship Id="rId78" Type="http://schemas.openxmlformats.org/officeDocument/2006/relationships/image" Target="../media/image117.png"/><Relationship Id="rId81" Type="http://schemas.openxmlformats.org/officeDocument/2006/relationships/image" Target="../media/image120.png"/><Relationship Id="rId86" Type="http://schemas.openxmlformats.org/officeDocument/2006/relationships/image" Target="../media/image125.png"/><Relationship Id="rId94" Type="http://schemas.openxmlformats.org/officeDocument/2006/relationships/image" Target="../media/image133.png"/><Relationship Id="rId99" Type="http://schemas.openxmlformats.org/officeDocument/2006/relationships/image" Target="../media/image138.png"/><Relationship Id="rId101" Type="http://schemas.openxmlformats.org/officeDocument/2006/relationships/image" Target="../media/image140.png"/><Relationship Id="rId122" Type="http://schemas.openxmlformats.org/officeDocument/2006/relationships/image" Target="../media/image161.png"/><Relationship Id="rId130" Type="http://schemas.openxmlformats.org/officeDocument/2006/relationships/image" Target="../media/image169.png"/><Relationship Id="rId135" Type="http://schemas.openxmlformats.org/officeDocument/2006/relationships/image" Target="../media/image174.png"/><Relationship Id="rId143" Type="http://schemas.openxmlformats.org/officeDocument/2006/relationships/image" Target="../media/image182.png"/><Relationship Id="rId148" Type="http://schemas.openxmlformats.org/officeDocument/2006/relationships/image" Target="../media/image187.png"/><Relationship Id="rId151" Type="http://schemas.openxmlformats.org/officeDocument/2006/relationships/image" Target="../media/image190.png"/><Relationship Id="rId156" Type="http://schemas.openxmlformats.org/officeDocument/2006/relationships/image" Target="../media/image195.png"/><Relationship Id="rId164" Type="http://schemas.openxmlformats.org/officeDocument/2006/relationships/image" Target="../media/image203.png"/><Relationship Id="rId169" Type="http://schemas.openxmlformats.org/officeDocument/2006/relationships/image" Target="../media/image208.png"/><Relationship Id="rId177" Type="http://schemas.openxmlformats.org/officeDocument/2006/relationships/image" Target="../media/image216.png"/><Relationship Id="rId4" Type="http://schemas.openxmlformats.org/officeDocument/2006/relationships/image" Target="../media/image43.png"/><Relationship Id="rId9" Type="http://schemas.openxmlformats.org/officeDocument/2006/relationships/image" Target="../media/image48.png"/><Relationship Id="rId172" Type="http://schemas.openxmlformats.org/officeDocument/2006/relationships/image" Target="../media/image211.png"/><Relationship Id="rId13" Type="http://schemas.openxmlformats.org/officeDocument/2006/relationships/image" Target="../media/image52.png"/><Relationship Id="rId18" Type="http://schemas.openxmlformats.org/officeDocument/2006/relationships/image" Target="../media/image57.png"/><Relationship Id="rId39" Type="http://schemas.openxmlformats.org/officeDocument/2006/relationships/image" Target="../media/image78.png"/><Relationship Id="rId109" Type="http://schemas.openxmlformats.org/officeDocument/2006/relationships/image" Target="../media/image148.png"/><Relationship Id="rId34" Type="http://schemas.openxmlformats.org/officeDocument/2006/relationships/image" Target="../media/image73.png"/><Relationship Id="rId50" Type="http://schemas.openxmlformats.org/officeDocument/2006/relationships/image" Target="../media/image89.png"/><Relationship Id="rId55" Type="http://schemas.openxmlformats.org/officeDocument/2006/relationships/image" Target="../media/image94.png"/><Relationship Id="rId76" Type="http://schemas.openxmlformats.org/officeDocument/2006/relationships/image" Target="../media/image115.png"/><Relationship Id="rId97" Type="http://schemas.openxmlformats.org/officeDocument/2006/relationships/image" Target="../media/image136.png"/><Relationship Id="rId104" Type="http://schemas.openxmlformats.org/officeDocument/2006/relationships/image" Target="../media/image143.png"/><Relationship Id="rId120" Type="http://schemas.openxmlformats.org/officeDocument/2006/relationships/image" Target="../media/image159.png"/><Relationship Id="rId125" Type="http://schemas.openxmlformats.org/officeDocument/2006/relationships/image" Target="../media/image164.png"/><Relationship Id="rId141" Type="http://schemas.openxmlformats.org/officeDocument/2006/relationships/image" Target="../media/image180.png"/><Relationship Id="rId146" Type="http://schemas.openxmlformats.org/officeDocument/2006/relationships/image" Target="../media/image185.png"/><Relationship Id="rId167" Type="http://schemas.openxmlformats.org/officeDocument/2006/relationships/image" Target="../media/image206.png"/><Relationship Id="rId7" Type="http://schemas.openxmlformats.org/officeDocument/2006/relationships/image" Target="../media/image46.png"/><Relationship Id="rId71" Type="http://schemas.openxmlformats.org/officeDocument/2006/relationships/image" Target="../media/image110.png"/><Relationship Id="rId92" Type="http://schemas.openxmlformats.org/officeDocument/2006/relationships/image" Target="../media/image131.png"/><Relationship Id="rId162" Type="http://schemas.openxmlformats.org/officeDocument/2006/relationships/image" Target="../media/image201.png"/><Relationship Id="rId2" Type="http://schemas.openxmlformats.org/officeDocument/2006/relationships/image" Target="../media/image41.png"/><Relationship Id="rId29" Type="http://schemas.openxmlformats.org/officeDocument/2006/relationships/image" Target="../media/image68.png"/><Relationship Id="rId24" Type="http://schemas.openxmlformats.org/officeDocument/2006/relationships/image" Target="../media/image63.png"/><Relationship Id="rId40" Type="http://schemas.openxmlformats.org/officeDocument/2006/relationships/image" Target="../media/image79.png"/><Relationship Id="rId45" Type="http://schemas.openxmlformats.org/officeDocument/2006/relationships/image" Target="../media/image84.png"/><Relationship Id="rId66" Type="http://schemas.openxmlformats.org/officeDocument/2006/relationships/image" Target="../media/image105.png"/><Relationship Id="rId87" Type="http://schemas.openxmlformats.org/officeDocument/2006/relationships/image" Target="../media/image126.png"/><Relationship Id="rId110" Type="http://schemas.openxmlformats.org/officeDocument/2006/relationships/image" Target="../media/image149.png"/><Relationship Id="rId115" Type="http://schemas.openxmlformats.org/officeDocument/2006/relationships/image" Target="../media/image154.png"/><Relationship Id="rId131" Type="http://schemas.openxmlformats.org/officeDocument/2006/relationships/image" Target="../media/image170.png"/><Relationship Id="rId136" Type="http://schemas.openxmlformats.org/officeDocument/2006/relationships/image" Target="../media/image175.png"/><Relationship Id="rId157" Type="http://schemas.openxmlformats.org/officeDocument/2006/relationships/image" Target="../media/image196.png"/><Relationship Id="rId61" Type="http://schemas.openxmlformats.org/officeDocument/2006/relationships/image" Target="../media/image100.png"/><Relationship Id="rId82" Type="http://schemas.openxmlformats.org/officeDocument/2006/relationships/image" Target="../media/image121.png"/><Relationship Id="rId152" Type="http://schemas.openxmlformats.org/officeDocument/2006/relationships/image" Target="../media/image191.png"/><Relationship Id="rId173" Type="http://schemas.openxmlformats.org/officeDocument/2006/relationships/image" Target="../media/image212.png"/><Relationship Id="rId19" Type="http://schemas.openxmlformats.org/officeDocument/2006/relationships/image" Target="../media/image58.png"/><Relationship Id="rId14" Type="http://schemas.openxmlformats.org/officeDocument/2006/relationships/image" Target="../media/image53.png"/><Relationship Id="rId30" Type="http://schemas.openxmlformats.org/officeDocument/2006/relationships/image" Target="../media/image69.png"/><Relationship Id="rId35" Type="http://schemas.openxmlformats.org/officeDocument/2006/relationships/image" Target="../media/image74.png"/><Relationship Id="rId56" Type="http://schemas.openxmlformats.org/officeDocument/2006/relationships/image" Target="../media/image95.png"/><Relationship Id="rId77" Type="http://schemas.openxmlformats.org/officeDocument/2006/relationships/image" Target="../media/image116.png"/><Relationship Id="rId100" Type="http://schemas.openxmlformats.org/officeDocument/2006/relationships/image" Target="../media/image139.png"/><Relationship Id="rId105" Type="http://schemas.openxmlformats.org/officeDocument/2006/relationships/image" Target="../media/image144.png"/><Relationship Id="rId126" Type="http://schemas.openxmlformats.org/officeDocument/2006/relationships/image" Target="../media/image165.png"/><Relationship Id="rId147" Type="http://schemas.openxmlformats.org/officeDocument/2006/relationships/image" Target="../media/image186.png"/><Relationship Id="rId168" Type="http://schemas.openxmlformats.org/officeDocument/2006/relationships/image" Target="../media/image207.png"/><Relationship Id="rId8" Type="http://schemas.openxmlformats.org/officeDocument/2006/relationships/image" Target="../media/image47.png"/><Relationship Id="rId51" Type="http://schemas.openxmlformats.org/officeDocument/2006/relationships/image" Target="../media/image90.png"/><Relationship Id="rId72" Type="http://schemas.openxmlformats.org/officeDocument/2006/relationships/image" Target="../media/image111.png"/><Relationship Id="rId93" Type="http://schemas.openxmlformats.org/officeDocument/2006/relationships/image" Target="../media/image132.png"/><Relationship Id="rId98" Type="http://schemas.openxmlformats.org/officeDocument/2006/relationships/image" Target="../media/image137.png"/><Relationship Id="rId121" Type="http://schemas.openxmlformats.org/officeDocument/2006/relationships/image" Target="../media/image160.png"/><Relationship Id="rId142" Type="http://schemas.openxmlformats.org/officeDocument/2006/relationships/image" Target="../media/image181.png"/><Relationship Id="rId163" Type="http://schemas.openxmlformats.org/officeDocument/2006/relationships/image" Target="../media/image202.png"/><Relationship Id="rId3" Type="http://schemas.openxmlformats.org/officeDocument/2006/relationships/image" Target="../media/image42.png"/><Relationship Id="rId25" Type="http://schemas.openxmlformats.org/officeDocument/2006/relationships/image" Target="../media/image64.png"/><Relationship Id="rId46" Type="http://schemas.openxmlformats.org/officeDocument/2006/relationships/image" Target="../media/image85.png"/><Relationship Id="rId67" Type="http://schemas.openxmlformats.org/officeDocument/2006/relationships/image" Target="../media/image106.png"/><Relationship Id="rId116" Type="http://schemas.openxmlformats.org/officeDocument/2006/relationships/image" Target="../media/image155.png"/><Relationship Id="rId137" Type="http://schemas.openxmlformats.org/officeDocument/2006/relationships/image" Target="../media/image176.png"/><Relationship Id="rId158" Type="http://schemas.openxmlformats.org/officeDocument/2006/relationships/image" Target="../media/image197.png"/><Relationship Id="rId20" Type="http://schemas.openxmlformats.org/officeDocument/2006/relationships/image" Target="../media/image59.png"/><Relationship Id="rId41" Type="http://schemas.openxmlformats.org/officeDocument/2006/relationships/image" Target="../media/image80.png"/><Relationship Id="rId62" Type="http://schemas.openxmlformats.org/officeDocument/2006/relationships/image" Target="../media/image101.png"/><Relationship Id="rId83" Type="http://schemas.openxmlformats.org/officeDocument/2006/relationships/image" Target="../media/image122.png"/><Relationship Id="rId88" Type="http://schemas.openxmlformats.org/officeDocument/2006/relationships/image" Target="../media/image127.png"/><Relationship Id="rId111" Type="http://schemas.openxmlformats.org/officeDocument/2006/relationships/image" Target="../media/image150.png"/><Relationship Id="rId132" Type="http://schemas.openxmlformats.org/officeDocument/2006/relationships/image" Target="../media/image171.png"/><Relationship Id="rId153" Type="http://schemas.openxmlformats.org/officeDocument/2006/relationships/image" Target="../media/image192.png"/><Relationship Id="rId174" Type="http://schemas.openxmlformats.org/officeDocument/2006/relationships/image" Target="../media/image213.png"/><Relationship Id="rId15" Type="http://schemas.openxmlformats.org/officeDocument/2006/relationships/image" Target="../media/image54.png"/><Relationship Id="rId36" Type="http://schemas.openxmlformats.org/officeDocument/2006/relationships/image" Target="../media/image75.png"/><Relationship Id="rId57" Type="http://schemas.openxmlformats.org/officeDocument/2006/relationships/image" Target="../media/image96.png"/><Relationship Id="rId106" Type="http://schemas.openxmlformats.org/officeDocument/2006/relationships/image" Target="../media/image145.png"/><Relationship Id="rId127" Type="http://schemas.openxmlformats.org/officeDocument/2006/relationships/image" Target="../media/image166.png"/></Relationships>
</file>

<file path=xl/drawings/_rels/drawing3.xml.rels><?xml version="1.0" encoding="UTF-8" standalone="yes"?>
<Relationships xmlns="http://schemas.openxmlformats.org/package/2006/relationships"><Relationship Id="rId26" Type="http://schemas.openxmlformats.org/officeDocument/2006/relationships/image" Target="../media/image242.png"/><Relationship Id="rId21" Type="http://schemas.openxmlformats.org/officeDocument/2006/relationships/image" Target="../media/image237.png"/><Relationship Id="rId42" Type="http://schemas.openxmlformats.org/officeDocument/2006/relationships/image" Target="../media/image258.png"/><Relationship Id="rId47" Type="http://schemas.openxmlformats.org/officeDocument/2006/relationships/image" Target="../media/image263.png"/><Relationship Id="rId63" Type="http://schemas.openxmlformats.org/officeDocument/2006/relationships/image" Target="../media/image279.png"/><Relationship Id="rId68" Type="http://schemas.openxmlformats.org/officeDocument/2006/relationships/image" Target="../media/image284.png"/><Relationship Id="rId84" Type="http://schemas.openxmlformats.org/officeDocument/2006/relationships/image" Target="../media/image300.png"/><Relationship Id="rId89" Type="http://schemas.openxmlformats.org/officeDocument/2006/relationships/image" Target="../media/image305.png"/><Relationship Id="rId7" Type="http://schemas.openxmlformats.org/officeDocument/2006/relationships/image" Target="../media/image223.png"/><Relationship Id="rId71" Type="http://schemas.openxmlformats.org/officeDocument/2006/relationships/image" Target="../media/image287.png"/><Relationship Id="rId92" Type="http://schemas.openxmlformats.org/officeDocument/2006/relationships/image" Target="../media/image308.png"/><Relationship Id="rId2" Type="http://schemas.openxmlformats.org/officeDocument/2006/relationships/image" Target="../media/image218.png"/><Relationship Id="rId16" Type="http://schemas.openxmlformats.org/officeDocument/2006/relationships/image" Target="../media/image232.png"/><Relationship Id="rId29" Type="http://schemas.openxmlformats.org/officeDocument/2006/relationships/image" Target="../media/image245.png"/><Relationship Id="rId107" Type="http://schemas.openxmlformats.org/officeDocument/2006/relationships/chart" Target="../charts/chart1.xml"/><Relationship Id="rId11" Type="http://schemas.openxmlformats.org/officeDocument/2006/relationships/image" Target="../media/image227.png"/><Relationship Id="rId24" Type="http://schemas.openxmlformats.org/officeDocument/2006/relationships/image" Target="../media/image240.png"/><Relationship Id="rId32" Type="http://schemas.openxmlformats.org/officeDocument/2006/relationships/image" Target="../media/image248.png"/><Relationship Id="rId37" Type="http://schemas.openxmlformats.org/officeDocument/2006/relationships/image" Target="../media/image253.png"/><Relationship Id="rId40" Type="http://schemas.openxmlformats.org/officeDocument/2006/relationships/image" Target="../media/image256.png"/><Relationship Id="rId45" Type="http://schemas.openxmlformats.org/officeDocument/2006/relationships/image" Target="../media/image261.png"/><Relationship Id="rId53" Type="http://schemas.openxmlformats.org/officeDocument/2006/relationships/image" Target="../media/image269.png"/><Relationship Id="rId58" Type="http://schemas.openxmlformats.org/officeDocument/2006/relationships/image" Target="../media/image274.png"/><Relationship Id="rId66" Type="http://schemas.openxmlformats.org/officeDocument/2006/relationships/image" Target="../media/image282.png"/><Relationship Id="rId74" Type="http://schemas.openxmlformats.org/officeDocument/2006/relationships/image" Target="../media/image290.png"/><Relationship Id="rId79" Type="http://schemas.openxmlformats.org/officeDocument/2006/relationships/image" Target="../media/image295.png"/><Relationship Id="rId87" Type="http://schemas.openxmlformats.org/officeDocument/2006/relationships/image" Target="../media/image303.png"/><Relationship Id="rId102" Type="http://schemas.openxmlformats.org/officeDocument/2006/relationships/image" Target="../media/image318.png"/><Relationship Id="rId5" Type="http://schemas.openxmlformats.org/officeDocument/2006/relationships/image" Target="../media/image221.png"/><Relationship Id="rId61" Type="http://schemas.openxmlformats.org/officeDocument/2006/relationships/image" Target="../media/image277.png"/><Relationship Id="rId82" Type="http://schemas.openxmlformats.org/officeDocument/2006/relationships/image" Target="../media/image298.png"/><Relationship Id="rId90" Type="http://schemas.openxmlformats.org/officeDocument/2006/relationships/image" Target="../media/image306.png"/><Relationship Id="rId95" Type="http://schemas.openxmlformats.org/officeDocument/2006/relationships/image" Target="../media/image311.png"/><Relationship Id="rId19" Type="http://schemas.openxmlformats.org/officeDocument/2006/relationships/image" Target="../media/image235.png"/><Relationship Id="rId14" Type="http://schemas.openxmlformats.org/officeDocument/2006/relationships/image" Target="../media/image230.png"/><Relationship Id="rId22" Type="http://schemas.openxmlformats.org/officeDocument/2006/relationships/image" Target="../media/image238.png"/><Relationship Id="rId27" Type="http://schemas.openxmlformats.org/officeDocument/2006/relationships/image" Target="../media/image243.png"/><Relationship Id="rId30" Type="http://schemas.openxmlformats.org/officeDocument/2006/relationships/image" Target="../media/image246.png"/><Relationship Id="rId35" Type="http://schemas.openxmlformats.org/officeDocument/2006/relationships/image" Target="../media/image251.png"/><Relationship Id="rId43" Type="http://schemas.openxmlformats.org/officeDocument/2006/relationships/image" Target="../media/image259.png"/><Relationship Id="rId48" Type="http://schemas.openxmlformats.org/officeDocument/2006/relationships/image" Target="../media/image264.png"/><Relationship Id="rId56" Type="http://schemas.openxmlformats.org/officeDocument/2006/relationships/image" Target="../media/image272.png"/><Relationship Id="rId64" Type="http://schemas.openxmlformats.org/officeDocument/2006/relationships/image" Target="../media/image280.png"/><Relationship Id="rId69" Type="http://schemas.openxmlformats.org/officeDocument/2006/relationships/image" Target="../media/image285.png"/><Relationship Id="rId77" Type="http://schemas.openxmlformats.org/officeDocument/2006/relationships/image" Target="../media/image293.png"/><Relationship Id="rId100" Type="http://schemas.openxmlformats.org/officeDocument/2006/relationships/image" Target="../media/image316.png"/><Relationship Id="rId105" Type="http://schemas.openxmlformats.org/officeDocument/2006/relationships/image" Target="../media/image321.png"/><Relationship Id="rId8" Type="http://schemas.openxmlformats.org/officeDocument/2006/relationships/image" Target="../media/image224.png"/><Relationship Id="rId51" Type="http://schemas.openxmlformats.org/officeDocument/2006/relationships/image" Target="../media/image267.png"/><Relationship Id="rId72" Type="http://schemas.openxmlformats.org/officeDocument/2006/relationships/image" Target="../media/image288.png"/><Relationship Id="rId80" Type="http://schemas.openxmlformats.org/officeDocument/2006/relationships/image" Target="../media/image296.png"/><Relationship Id="rId85" Type="http://schemas.openxmlformats.org/officeDocument/2006/relationships/image" Target="../media/image301.png"/><Relationship Id="rId93" Type="http://schemas.openxmlformats.org/officeDocument/2006/relationships/image" Target="../media/image309.png"/><Relationship Id="rId98" Type="http://schemas.openxmlformats.org/officeDocument/2006/relationships/image" Target="../media/image314.png"/><Relationship Id="rId3" Type="http://schemas.openxmlformats.org/officeDocument/2006/relationships/image" Target="../media/image219.png"/><Relationship Id="rId12" Type="http://schemas.openxmlformats.org/officeDocument/2006/relationships/image" Target="../media/image228.png"/><Relationship Id="rId17" Type="http://schemas.openxmlformats.org/officeDocument/2006/relationships/image" Target="../media/image233.png"/><Relationship Id="rId25" Type="http://schemas.openxmlformats.org/officeDocument/2006/relationships/image" Target="../media/image241.png"/><Relationship Id="rId33" Type="http://schemas.openxmlformats.org/officeDocument/2006/relationships/image" Target="../media/image249.png"/><Relationship Id="rId38" Type="http://schemas.openxmlformats.org/officeDocument/2006/relationships/image" Target="../media/image254.png"/><Relationship Id="rId46" Type="http://schemas.openxmlformats.org/officeDocument/2006/relationships/image" Target="../media/image262.png"/><Relationship Id="rId59" Type="http://schemas.openxmlformats.org/officeDocument/2006/relationships/image" Target="../media/image275.png"/><Relationship Id="rId67" Type="http://schemas.openxmlformats.org/officeDocument/2006/relationships/image" Target="../media/image283.png"/><Relationship Id="rId103" Type="http://schemas.openxmlformats.org/officeDocument/2006/relationships/image" Target="../media/image319.png"/><Relationship Id="rId20" Type="http://schemas.openxmlformats.org/officeDocument/2006/relationships/image" Target="../media/image236.png"/><Relationship Id="rId41" Type="http://schemas.openxmlformats.org/officeDocument/2006/relationships/image" Target="../media/image257.png"/><Relationship Id="rId54" Type="http://schemas.openxmlformats.org/officeDocument/2006/relationships/image" Target="../media/image270.png"/><Relationship Id="rId62" Type="http://schemas.openxmlformats.org/officeDocument/2006/relationships/image" Target="../media/image278.png"/><Relationship Id="rId70" Type="http://schemas.openxmlformats.org/officeDocument/2006/relationships/image" Target="../media/image286.png"/><Relationship Id="rId75" Type="http://schemas.openxmlformats.org/officeDocument/2006/relationships/image" Target="../media/image291.png"/><Relationship Id="rId83" Type="http://schemas.openxmlformats.org/officeDocument/2006/relationships/image" Target="../media/image299.png"/><Relationship Id="rId88" Type="http://schemas.openxmlformats.org/officeDocument/2006/relationships/image" Target="../media/image304.png"/><Relationship Id="rId91" Type="http://schemas.openxmlformats.org/officeDocument/2006/relationships/image" Target="../media/image307.png"/><Relationship Id="rId96" Type="http://schemas.openxmlformats.org/officeDocument/2006/relationships/image" Target="../media/image312.png"/><Relationship Id="rId1" Type="http://schemas.openxmlformats.org/officeDocument/2006/relationships/image" Target="../media/image217.png"/><Relationship Id="rId6" Type="http://schemas.openxmlformats.org/officeDocument/2006/relationships/image" Target="../media/image222.png"/><Relationship Id="rId15" Type="http://schemas.openxmlformats.org/officeDocument/2006/relationships/image" Target="../media/image231.png"/><Relationship Id="rId23" Type="http://schemas.openxmlformats.org/officeDocument/2006/relationships/image" Target="../media/image239.png"/><Relationship Id="rId28" Type="http://schemas.openxmlformats.org/officeDocument/2006/relationships/image" Target="../media/image244.png"/><Relationship Id="rId36" Type="http://schemas.openxmlformats.org/officeDocument/2006/relationships/image" Target="../media/image252.png"/><Relationship Id="rId49" Type="http://schemas.openxmlformats.org/officeDocument/2006/relationships/image" Target="../media/image265.png"/><Relationship Id="rId57" Type="http://schemas.openxmlformats.org/officeDocument/2006/relationships/image" Target="../media/image273.png"/><Relationship Id="rId106" Type="http://schemas.openxmlformats.org/officeDocument/2006/relationships/image" Target="../media/image322.png"/><Relationship Id="rId10" Type="http://schemas.openxmlformats.org/officeDocument/2006/relationships/image" Target="../media/image226.png"/><Relationship Id="rId31" Type="http://schemas.openxmlformats.org/officeDocument/2006/relationships/image" Target="../media/image247.png"/><Relationship Id="rId44" Type="http://schemas.openxmlformats.org/officeDocument/2006/relationships/image" Target="../media/image260.png"/><Relationship Id="rId52" Type="http://schemas.openxmlformats.org/officeDocument/2006/relationships/image" Target="../media/image268.png"/><Relationship Id="rId60" Type="http://schemas.openxmlformats.org/officeDocument/2006/relationships/image" Target="../media/image276.png"/><Relationship Id="rId65" Type="http://schemas.openxmlformats.org/officeDocument/2006/relationships/image" Target="../media/image281.png"/><Relationship Id="rId73" Type="http://schemas.openxmlformats.org/officeDocument/2006/relationships/image" Target="../media/image289.png"/><Relationship Id="rId78" Type="http://schemas.openxmlformats.org/officeDocument/2006/relationships/image" Target="../media/image294.png"/><Relationship Id="rId81" Type="http://schemas.openxmlformats.org/officeDocument/2006/relationships/image" Target="../media/image297.png"/><Relationship Id="rId86" Type="http://schemas.openxmlformats.org/officeDocument/2006/relationships/image" Target="../media/image302.png"/><Relationship Id="rId94" Type="http://schemas.openxmlformats.org/officeDocument/2006/relationships/image" Target="../media/image310.png"/><Relationship Id="rId99" Type="http://schemas.openxmlformats.org/officeDocument/2006/relationships/image" Target="../media/image315.png"/><Relationship Id="rId101" Type="http://schemas.openxmlformats.org/officeDocument/2006/relationships/image" Target="../media/image317.png"/><Relationship Id="rId4" Type="http://schemas.openxmlformats.org/officeDocument/2006/relationships/image" Target="../media/image220.png"/><Relationship Id="rId9" Type="http://schemas.openxmlformats.org/officeDocument/2006/relationships/image" Target="../media/image225.png"/><Relationship Id="rId13" Type="http://schemas.openxmlformats.org/officeDocument/2006/relationships/image" Target="../media/image229.png"/><Relationship Id="rId18" Type="http://schemas.openxmlformats.org/officeDocument/2006/relationships/image" Target="../media/image234.png"/><Relationship Id="rId39" Type="http://schemas.openxmlformats.org/officeDocument/2006/relationships/image" Target="../media/image255.png"/><Relationship Id="rId34" Type="http://schemas.openxmlformats.org/officeDocument/2006/relationships/image" Target="../media/image250.png"/><Relationship Id="rId50" Type="http://schemas.openxmlformats.org/officeDocument/2006/relationships/image" Target="../media/image266.png"/><Relationship Id="rId55" Type="http://schemas.openxmlformats.org/officeDocument/2006/relationships/image" Target="../media/image271.png"/><Relationship Id="rId76" Type="http://schemas.openxmlformats.org/officeDocument/2006/relationships/image" Target="../media/image292.png"/><Relationship Id="rId97" Type="http://schemas.openxmlformats.org/officeDocument/2006/relationships/image" Target="../media/image313.png"/><Relationship Id="rId104" Type="http://schemas.openxmlformats.org/officeDocument/2006/relationships/image" Target="../media/image320.png"/></Relationships>
</file>

<file path=xl/drawings/_rels/drawing4.xml.rels><?xml version="1.0" encoding="UTF-8" standalone="yes"?>
<Relationships xmlns="http://schemas.openxmlformats.org/package/2006/relationships"><Relationship Id="rId13" Type="http://schemas.openxmlformats.org/officeDocument/2006/relationships/image" Target="../media/image52.png"/><Relationship Id="rId18" Type="http://schemas.openxmlformats.org/officeDocument/2006/relationships/image" Target="../media/image57.png"/><Relationship Id="rId26" Type="http://schemas.openxmlformats.org/officeDocument/2006/relationships/image" Target="../media/image65.png"/><Relationship Id="rId39" Type="http://schemas.openxmlformats.org/officeDocument/2006/relationships/image" Target="../media/image78.png"/><Relationship Id="rId21" Type="http://schemas.openxmlformats.org/officeDocument/2006/relationships/image" Target="../media/image60.png"/><Relationship Id="rId34" Type="http://schemas.openxmlformats.org/officeDocument/2006/relationships/image" Target="../media/image73.png"/><Relationship Id="rId42" Type="http://schemas.openxmlformats.org/officeDocument/2006/relationships/image" Target="../media/image81.png"/><Relationship Id="rId47" Type="http://schemas.openxmlformats.org/officeDocument/2006/relationships/image" Target="../media/image86.png"/><Relationship Id="rId50" Type="http://schemas.openxmlformats.org/officeDocument/2006/relationships/image" Target="../media/image89.png"/><Relationship Id="rId55" Type="http://schemas.openxmlformats.org/officeDocument/2006/relationships/image" Target="../media/image94.png"/><Relationship Id="rId63" Type="http://schemas.openxmlformats.org/officeDocument/2006/relationships/image" Target="../media/image102.png"/><Relationship Id="rId68" Type="http://schemas.openxmlformats.org/officeDocument/2006/relationships/image" Target="../media/image107.png"/><Relationship Id="rId76" Type="http://schemas.openxmlformats.org/officeDocument/2006/relationships/image" Target="../media/image115.png"/><Relationship Id="rId7" Type="http://schemas.openxmlformats.org/officeDocument/2006/relationships/image" Target="../media/image46.png"/><Relationship Id="rId71" Type="http://schemas.openxmlformats.org/officeDocument/2006/relationships/image" Target="../media/image110.png"/><Relationship Id="rId2" Type="http://schemas.openxmlformats.org/officeDocument/2006/relationships/image" Target="../media/image41.png"/><Relationship Id="rId16" Type="http://schemas.openxmlformats.org/officeDocument/2006/relationships/image" Target="../media/image55.png"/><Relationship Id="rId29" Type="http://schemas.openxmlformats.org/officeDocument/2006/relationships/image" Target="../media/image68.png"/><Relationship Id="rId11" Type="http://schemas.openxmlformats.org/officeDocument/2006/relationships/image" Target="../media/image50.png"/><Relationship Id="rId24" Type="http://schemas.openxmlformats.org/officeDocument/2006/relationships/image" Target="../media/image63.png"/><Relationship Id="rId32" Type="http://schemas.openxmlformats.org/officeDocument/2006/relationships/image" Target="../media/image71.png"/><Relationship Id="rId37" Type="http://schemas.openxmlformats.org/officeDocument/2006/relationships/image" Target="../media/image76.png"/><Relationship Id="rId40" Type="http://schemas.openxmlformats.org/officeDocument/2006/relationships/image" Target="../media/image79.png"/><Relationship Id="rId45" Type="http://schemas.openxmlformats.org/officeDocument/2006/relationships/image" Target="../media/image84.png"/><Relationship Id="rId53" Type="http://schemas.openxmlformats.org/officeDocument/2006/relationships/image" Target="../media/image92.png"/><Relationship Id="rId58" Type="http://schemas.openxmlformats.org/officeDocument/2006/relationships/image" Target="../media/image97.png"/><Relationship Id="rId66" Type="http://schemas.openxmlformats.org/officeDocument/2006/relationships/image" Target="../media/image105.png"/><Relationship Id="rId74" Type="http://schemas.openxmlformats.org/officeDocument/2006/relationships/image" Target="../media/image113.png"/><Relationship Id="rId79" Type="http://schemas.openxmlformats.org/officeDocument/2006/relationships/image" Target="../media/image118.png"/><Relationship Id="rId5" Type="http://schemas.openxmlformats.org/officeDocument/2006/relationships/image" Target="../media/image44.png"/><Relationship Id="rId61" Type="http://schemas.openxmlformats.org/officeDocument/2006/relationships/image" Target="../media/image100.png"/><Relationship Id="rId10" Type="http://schemas.openxmlformats.org/officeDocument/2006/relationships/image" Target="../media/image49.png"/><Relationship Id="rId19" Type="http://schemas.openxmlformats.org/officeDocument/2006/relationships/image" Target="../media/image58.png"/><Relationship Id="rId31" Type="http://schemas.openxmlformats.org/officeDocument/2006/relationships/image" Target="../media/image70.png"/><Relationship Id="rId44" Type="http://schemas.openxmlformats.org/officeDocument/2006/relationships/image" Target="../media/image83.png"/><Relationship Id="rId52" Type="http://schemas.openxmlformats.org/officeDocument/2006/relationships/image" Target="../media/image91.png"/><Relationship Id="rId60" Type="http://schemas.openxmlformats.org/officeDocument/2006/relationships/image" Target="../media/image99.png"/><Relationship Id="rId65" Type="http://schemas.openxmlformats.org/officeDocument/2006/relationships/image" Target="../media/image104.png"/><Relationship Id="rId73" Type="http://schemas.openxmlformats.org/officeDocument/2006/relationships/image" Target="../media/image112.png"/><Relationship Id="rId78" Type="http://schemas.openxmlformats.org/officeDocument/2006/relationships/image" Target="../media/image117.png"/><Relationship Id="rId81" Type="http://schemas.openxmlformats.org/officeDocument/2006/relationships/chart" Target="../charts/chart2.xml"/><Relationship Id="rId4" Type="http://schemas.openxmlformats.org/officeDocument/2006/relationships/image" Target="../media/image43.png"/><Relationship Id="rId9" Type="http://schemas.openxmlformats.org/officeDocument/2006/relationships/image" Target="../media/image48.png"/><Relationship Id="rId14" Type="http://schemas.openxmlformats.org/officeDocument/2006/relationships/image" Target="../media/image53.png"/><Relationship Id="rId22" Type="http://schemas.openxmlformats.org/officeDocument/2006/relationships/image" Target="../media/image61.png"/><Relationship Id="rId27" Type="http://schemas.openxmlformats.org/officeDocument/2006/relationships/image" Target="../media/image66.png"/><Relationship Id="rId30" Type="http://schemas.openxmlformats.org/officeDocument/2006/relationships/image" Target="../media/image69.png"/><Relationship Id="rId35" Type="http://schemas.openxmlformats.org/officeDocument/2006/relationships/image" Target="../media/image74.png"/><Relationship Id="rId43" Type="http://schemas.openxmlformats.org/officeDocument/2006/relationships/image" Target="../media/image82.png"/><Relationship Id="rId48" Type="http://schemas.openxmlformats.org/officeDocument/2006/relationships/image" Target="../media/image87.png"/><Relationship Id="rId56" Type="http://schemas.openxmlformats.org/officeDocument/2006/relationships/image" Target="../media/image95.png"/><Relationship Id="rId64" Type="http://schemas.openxmlformats.org/officeDocument/2006/relationships/image" Target="../media/image103.png"/><Relationship Id="rId69" Type="http://schemas.openxmlformats.org/officeDocument/2006/relationships/image" Target="../media/image108.png"/><Relationship Id="rId77" Type="http://schemas.openxmlformats.org/officeDocument/2006/relationships/image" Target="../media/image116.png"/><Relationship Id="rId8" Type="http://schemas.openxmlformats.org/officeDocument/2006/relationships/image" Target="../media/image47.png"/><Relationship Id="rId51" Type="http://schemas.openxmlformats.org/officeDocument/2006/relationships/image" Target="../media/image90.png"/><Relationship Id="rId72" Type="http://schemas.openxmlformats.org/officeDocument/2006/relationships/image" Target="../media/image111.png"/><Relationship Id="rId80" Type="http://schemas.openxmlformats.org/officeDocument/2006/relationships/image" Target="../media/image119.png"/><Relationship Id="rId3" Type="http://schemas.openxmlformats.org/officeDocument/2006/relationships/image" Target="../media/image42.png"/><Relationship Id="rId12" Type="http://schemas.openxmlformats.org/officeDocument/2006/relationships/image" Target="../media/image51.png"/><Relationship Id="rId17" Type="http://schemas.openxmlformats.org/officeDocument/2006/relationships/image" Target="../media/image56.png"/><Relationship Id="rId25" Type="http://schemas.openxmlformats.org/officeDocument/2006/relationships/image" Target="../media/image64.png"/><Relationship Id="rId33" Type="http://schemas.openxmlformats.org/officeDocument/2006/relationships/image" Target="../media/image72.png"/><Relationship Id="rId38" Type="http://schemas.openxmlformats.org/officeDocument/2006/relationships/image" Target="../media/image77.png"/><Relationship Id="rId46" Type="http://schemas.openxmlformats.org/officeDocument/2006/relationships/image" Target="../media/image85.png"/><Relationship Id="rId59" Type="http://schemas.openxmlformats.org/officeDocument/2006/relationships/image" Target="../media/image98.png"/><Relationship Id="rId67" Type="http://schemas.openxmlformats.org/officeDocument/2006/relationships/image" Target="../media/image106.png"/><Relationship Id="rId20" Type="http://schemas.openxmlformats.org/officeDocument/2006/relationships/image" Target="../media/image59.png"/><Relationship Id="rId41" Type="http://schemas.openxmlformats.org/officeDocument/2006/relationships/image" Target="../media/image80.png"/><Relationship Id="rId54" Type="http://schemas.openxmlformats.org/officeDocument/2006/relationships/image" Target="../media/image93.png"/><Relationship Id="rId62" Type="http://schemas.openxmlformats.org/officeDocument/2006/relationships/image" Target="../media/image101.png"/><Relationship Id="rId70" Type="http://schemas.openxmlformats.org/officeDocument/2006/relationships/image" Target="../media/image109.png"/><Relationship Id="rId75" Type="http://schemas.openxmlformats.org/officeDocument/2006/relationships/image" Target="../media/image114.png"/><Relationship Id="rId1" Type="http://schemas.openxmlformats.org/officeDocument/2006/relationships/image" Target="../media/image40.png"/><Relationship Id="rId6" Type="http://schemas.openxmlformats.org/officeDocument/2006/relationships/image" Target="../media/image45.png"/><Relationship Id="rId15" Type="http://schemas.openxmlformats.org/officeDocument/2006/relationships/image" Target="../media/image54.png"/><Relationship Id="rId23" Type="http://schemas.openxmlformats.org/officeDocument/2006/relationships/image" Target="../media/image62.png"/><Relationship Id="rId28" Type="http://schemas.openxmlformats.org/officeDocument/2006/relationships/image" Target="../media/image67.png"/><Relationship Id="rId36" Type="http://schemas.openxmlformats.org/officeDocument/2006/relationships/image" Target="../media/image75.png"/><Relationship Id="rId49" Type="http://schemas.openxmlformats.org/officeDocument/2006/relationships/image" Target="../media/image88.png"/><Relationship Id="rId57" Type="http://schemas.openxmlformats.org/officeDocument/2006/relationships/image" Target="../media/image96.png"/></Relationships>
</file>

<file path=xl/drawings/_rels/drawing5.xml.rels><?xml version="1.0" encoding="UTF-8" standalone="yes"?>
<Relationships xmlns="http://schemas.openxmlformats.org/package/2006/relationships"><Relationship Id="rId8" Type="http://schemas.openxmlformats.org/officeDocument/2006/relationships/image" Target="../media/image330.png"/><Relationship Id="rId13" Type="http://schemas.openxmlformats.org/officeDocument/2006/relationships/image" Target="../media/image335.png"/><Relationship Id="rId3" Type="http://schemas.openxmlformats.org/officeDocument/2006/relationships/image" Target="../media/image325.png"/><Relationship Id="rId7" Type="http://schemas.openxmlformats.org/officeDocument/2006/relationships/image" Target="../media/image329.png"/><Relationship Id="rId12" Type="http://schemas.openxmlformats.org/officeDocument/2006/relationships/image" Target="../media/image334.png"/><Relationship Id="rId2" Type="http://schemas.openxmlformats.org/officeDocument/2006/relationships/image" Target="../media/image324.png"/><Relationship Id="rId16" Type="http://schemas.openxmlformats.org/officeDocument/2006/relationships/chart" Target="../charts/chart3.xml"/><Relationship Id="rId1" Type="http://schemas.openxmlformats.org/officeDocument/2006/relationships/image" Target="../media/image323.png"/><Relationship Id="rId6" Type="http://schemas.openxmlformats.org/officeDocument/2006/relationships/image" Target="../media/image328.png"/><Relationship Id="rId11" Type="http://schemas.openxmlformats.org/officeDocument/2006/relationships/image" Target="../media/image333.png"/><Relationship Id="rId5" Type="http://schemas.openxmlformats.org/officeDocument/2006/relationships/image" Target="../media/image327.png"/><Relationship Id="rId15" Type="http://schemas.openxmlformats.org/officeDocument/2006/relationships/image" Target="../media/image337.png"/><Relationship Id="rId10" Type="http://schemas.openxmlformats.org/officeDocument/2006/relationships/image" Target="../media/image332.png"/><Relationship Id="rId4" Type="http://schemas.openxmlformats.org/officeDocument/2006/relationships/image" Target="../media/image326.png"/><Relationship Id="rId9" Type="http://schemas.openxmlformats.org/officeDocument/2006/relationships/image" Target="../media/image331.png"/><Relationship Id="rId14" Type="http://schemas.openxmlformats.org/officeDocument/2006/relationships/image" Target="../media/image336.png"/></Relationships>
</file>

<file path=xl/drawings/drawing1.xml><?xml version="1.0" encoding="utf-8"?>
<xdr:wsDr xmlns:xdr="http://schemas.openxmlformats.org/drawingml/2006/spreadsheetDrawing" xmlns:a="http://schemas.openxmlformats.org/drawingml/2006/main">
  <xdr:twoCellAnchor editAs="oneCell">
    <xdr:from>
      <xdr:col>1</xdr:col>
      <xdr:colOff>5223</xdr:colOff>
      <xdr:row>3</xdr:row>
      <xdr:rowOff>0</xdr:rowOff>
    </xdr:from>
    <xdr:to>
      <xdr:col>1</xdr:col>
      <xdr:colOff>1597025</xdr:colOff>
      <xdr:row>3</xdr:row>
      <xdr:rowOff>1113443</xdr:rowOff>
    </xdr:to>
    <xdr:pic>
      <xdr:nvPicPr>
        <xdr:cNvPr id="2" name="Image 1" descr="60mm Petri Dish No Vents"/>
        <xdr:cNvPicPr>
          <a:picLocks noChangeAspect="1" noChangeArrowheads="1"/>
        </xdr:cNvPicPr>
      </xdr:nvPicPr>
      <xdr:blipFill>
        <a:blip xmlns:r="http://schemas.openxmlformats.org/officeDocument/2006/relationships" r:embed="rId1" cstate="print"/>
        <a:srcRect/>
        <a:stretch>
          <a:fillRect/>
        </a:stretch>
      </xdr:blipFill>
      <xdr:spPr bwMode="auto">
        <a:xfrm>
          <a:off x="767223" y="247650"/>
          <a:ext cx="1518777" cy="1113443"/>
        </a:xfrm>
        <a:prstGeom prst="rect">
          <a:avLst/>
        </a:prstGeom>
        <a:noFill/>
        <a:ln>
          <a:prstDash val="solid"/>
        </a:ln>
      </xdr:spPr>
    </xdr:pic>
    <xdr:clientData/>
  </xdr:twoCellAnchor>
  <xdr:twoCellAnchor editAs="oneCell">
    <xdr:from>
      <xdr:col>1</xdr:col>
      <xdr:colOff>1</xdr:colOff>
      <xdr:row>4</xdr:row>
      <xdr:rowOff>1</xdr:rowOff>
    </xdr:from>
    <xdr:to>
      <xdr:col>1</xdr:col>
      <xdr:colOff>1276275</xdr:colOff>
      <xdr:row>5</xdr:row>
      <xdr:rowOff>1</xdr:rowOff>
    </xdr:to>
    <xdr:pic>
      <xdr:nvPicPr>
        <xdr:cNvPr id="3" name="Image 2"/>
        <xdr:cNvPicPr>
          <a:picLocks noChangeAspect="1"/>
        </xdr:cNvPicPr>
      </xdr:nvPicPr>
      <xdr:blipFill>
        <a:blip xmlns:r="http://schemas.openxmlformats.org/officeDocument/2006/relationships" r:embed="rId2" cstate="print"/>
        <a:stretch>
          <a:fillRect/>
        </a:stretch>
      </xdr:blipFill>
      <xdr:spPr>
        <a:xfrm>
          <a:off x="762001" y="1390651"/>
          <a:ext cx="1276274" cy="1143000"/>
        </a:xfrm>
        <a:prstGeom prst="rect">
          <a:avLst/>
        </a:prstGeom>
        <a:ln>
          <a:prstDash val="solid"/>
        </a:ln>
      </xdr:spPr>
    </xdr:pic>
    <xdr:clientData/>
  </xdr:twoCellAnchor>
  <xdr:twoCellAnchor editAs="oneCell">
    <xdr:from>
      <xdr:col>1</xdr:col>
      <xdr:colOff>1</xdr:colOff>
      <xdr:row>6</xdr:row>
      <xdr:rowOff>0</xdr:rowOff>
    </xdr:from>
    <xdr:to>
      <xdr:col>1</xdr:col>
      <xdr:colOff>1597026</xdr:colOff>
      <xdr:row>6</xdr:row>
      <xdr:rowOff>876965</xdr:rowOff>
    </xdr:to>
    <xdr:pic>
      <xdr:nvPicPr>
        <xdr:cNvPr id="4" name="Image 3"/>
        <xdr:cNvPicPr>
          <a:picLocks noChangeAspect="1"/>
        </xdr:cNvPicPr>
      </xdr:nvPicPr>
      <xdr:blipFill>
        <a:blip xmlns:r="http://schemas.openxmlformats.org/officeDocument/2006/relationships" r:embed="rId3" cstate="print"/>
        <a:stretch>
          <a:fillRect/>
        </a:stretch>
      </xdr:blipFill>
      <xdr:spPr>
        <a:xfrm rot="16200000" flipH="1">
          <a:off x="1085518" y="3353133"/>
          <a:ext cx="876965" cy="1524000"/>
        </a:xfrm>
        <a:prstGeom prst="rect">
          <a:avLst/>
        </a:prstGeom>
        <a:ln>
          <a:prstDash val="solid"/>
        </a:ln>
      </xdr:spPr>
    </xdr:pic>
    <xdr:clientData/>
  </xdr:twoCellAnchor>
  <xdr:twoCellAnchor editAs="oneCell">
    <xdr:from>
      <xdr:col>1</xdr:col>
      <xdr:colOff>0</xdr:colOff>
      <xdr:row>6</xdr:row>
      <xdr:rowOff>1123950</xdr:rowOff>
    </xdr:from>
    <xdr:to>
      <xdr:col>1</xdr:col>
      <xdr:colOff>676434</xdr:colOff>
      <xdr:row>8</xdr:row>
      <xdr:rowOff>0</xdr:rowOff>
    </xdr:to>
    <xdr:pic>
      <xdr:nvPicPr>
        <xdr:cNvPr id="5" name="Image 4"/>
        <xdr:cNvPicPr>
          <a:picLocks noChangeAspect="1"/>
        </xdr:cNvPicPr>
      </xdr:nvPicPr>
      <xdr:blipFill>
        <a:blip xmlns:r="http://schemas.openxmlformats.org/officeDocument/2006/relationships" r:embed="rId4" cstate="print"/>
        <a:stretch>
          <a:fillRect/>
        </a:stretch>
      </xdr:blipFill>
      <xdr:spPr>
        <a:xfrm>
          <a:off x="762000" y="4800600"/>
          <a:ext cx="676434" cy="1162050"/>
        </a:xfrm>
        <a:prstGeom prst="rect">
          <a:avLst/>
        </a:prstGeom>
        <a:ln>
          <a:prstDash val="solid"/>
        </a:ln>
      </xdr:spPr>
    </xdr:pic>
    <xdr:clientData/>
  </xdr:twoCellAnchor>
  <xdr:twoCellAnchor editAs="oneCell">
    <xdr:from>
      <xdr:col>1</xdr:col>
      <xdr:colOff>0</xdr:colOff>
      <xdr:row>8</xdr:row>
      <xdr:rowOff>0</xdr:rowOff>
    </xdr:from>
    <xdr:to>
      <xdr:col>1</xdr:col>
      <xdr:colOff>657724</xdr:colOff>
      <xdr:row>9</xdr:row>
      <xdr:rowOff>0</xdr:rowOff>
    </xdr:to>
    <xdr:pic>
      <xdr:nvPicPr>
        <xdr:cNvPr id="6" name="Image 5"/>
        <xdr:cNvPicPr>
          <a:picLocks noChangeAspect="1"/>
        </xdr:cNvPicPr>
      </xdr:nvPicPr>
      <xdr:blipFill>
        <a:blip xmlns:r="http://schemas.openxmlformats.org/officeDocument/2006/relationships" r:embed="rId5" cstate="print"/>
        <a:stretch>
          <a:fillRect/>
        </a:stretch>
      </xdr:blipFill>
      <xdr:spPr>
        <a:xfrm>
          <a:off x="762000" y="5962650"/>
          <a:ext cx="657724" cy="1143000"/>
        </a:xfrm>
        <a:prstGeom prst="rect">
          <a:avLst/>
        </a:prstGeom>
        <a:ln>
          <a:prstDash val="solid"/>
        </a:ln>
      </xdr:spPr>
    </xdr:pic>
    <xdr:clientData/>
  </xdr:twoCellAnchor>
  <xdr:twoCellAnchor editAs="oneCell">
    <xdr:from>
      <xdr:col>1</xdr:col>
      <xdr:colOff>0</xdr:colOff>
      <xdr:row>10</xdr:row>
      <xdr:rowOff>0</xdr:rowOff>
    </xdr:from>
    <xdr:to>
      <xdr:col>1</xdr:col>
      <xdr:colOff>654488</xdr:colOff>
      <xdr:row>11</xdr:row>
      <xdr:rowOff>0</xdr:rowOff>
    </xdr:to>
    <xdr:pic>
      <xdr:nvPicPr>
        <xdr:cNvPr id="7" name="Image 6"/>
        <xdr:cNvPicPr>
          <a:picLocks noChangeAspect="1"/>
        </xdr:cNvPicPr>
      </xdr:nvPicPr>
      <xdr:blipFill>
        <a:blip xmlns:r="http://schemas.openxmlformats.org/officeDocument/2006/relationships" r:embed="rId6" cstate="print"/>
        <a:stretch>
          <a:fillRect/>
        </a:stretch>
      </xdr:blipFill>
      <xdr:spPr>
        <a:xfrm>
          <a:off x="762000" y="8248650"/>
          <a:ext cx="654488" cy="1143000"/>
        </a:xfrm>
        <a:prstGeom prst="rect">
          <a:avLst/>
        </a:prstGeom>
        <a:ln>
          <a:prstDash val="solid"/>
        </a:ln>
      </xdr:spPr>
    </xdr:pic>
    <xdr:clientData/>
  </xdr:twoCellAnchor>
  <xdr:twoCellAnchor editAs="oneCell">
    <xdr:from>
      <xdr:col>1</xdr:col>
      <xdr:colOff>1</xdr:colOff>
      <xdr:row>13</xdr:row>
      <xdr:rowOff>0</xdr:rowOff>
    </xdr:from>
    <xdr:to>
      <xdr:col>1</xdr:col>
      <xdr:colOff>1210689</xdr:colOff>
      <xdr:row>14</xdr:row>
      <xdr:rowOff>0</xdr:rowOff>
    </xdr:to>
    <xdr:pic>
      <xdr:nvPicPr>
        <xdr:cNvPr id="8" name="Image 7"/>
        <xdr:cNvPicPr>
          <a:picLocks noChangeAspect="1"/>
        </xdr:cNvPicPr>
      </xdr:nvPicPr>
      <xdr:blipFill rotWithShape="1">
        <a:blip xmlns:r="http://schemas.openxmlformats.org/officeDocument/2006/relationships" r:embed="rId7" cstate="print"/>
        <a:srcRect l="16834" t="35606" r="19865" b="29924"/>
        <a:stretch>
          <a:fillRect/>
        </a:stretch>
      </xdr:blipFill>
      <xdr:spPr>
        <a:xfrm>
          <a:off x="762001" y="11677650"/>
          <a:ext cx="1210688" cy="1143000"/>
        </a:xfrm>
        <a:prstGeom prst="rect">
          <a:avLst/>
        </a:prstGeom>
        <a:ln>
          <a:prstDash val="solid"/>
        </a:ln>
      </xdr:spPr>
    </xdr:pic>
    <xdr:clientData/>
  </xdr:twoCellAnchor>
  <xdr:twoCellAnchor editAs="oneCell">
    <xdr:from>
      <xdr:col>1</xdr:col>
      <xdr:colOff>0</xdr:colOff>
      <xdr:row>9</xdr:row>
      <xdr:rowOff>0</xdr:rowOff>
    </xdr:from>
    <xdr:to>
      <xdr:col>1</xdr:col>
      <xdr:colOff>654224</xdr:colOff>
      <xdr:row>10</xdr:row>
      <xdr:rowOff>0</xdr:rowOff>
    </xdr:to>
    <xdr:pic>
      <xdr:nvPicPr>
        <xdr:cNvPr id="10" name="Image 9"/>
        <xdr:cNvPicPr>
          <a:picLocks noChangeAspect="1"/>
        </xdr:cNvPicPr>
      </xdr:nvPicPr>
      <xdr:blipFill>
        <a:blip xmlns:r="http://schemas.openxmlformats.org/officeDocument/2006/relationships" r:embed="rId8" cstate="print"/>
        <a:stretch>
          <a:fillRect/>
        </a:stretch>
      </xdr:blipFill>
      <xdr:spPr>
        <a:xfrm flipH="1">
          <a:off x="762000" y="7105650"/>
          <a:ext cx="654224" cy="1143000"/>
        </a:xfrm>
        <a:prstGeom prst="rect">
          <a:avLst/>
        </a:prstGeom>
        <a:ln>
          <a:prstDash val="solid"/>
        </a:ln>
      </xdr:spPr>
    </xdr:pic>
    <xdr:clientData/>
  </xdr:twoCellAnchor>
  <xdr:twoCellAnchor editAs="oneCell">
    <xdr:from>
      <xdr:col>2</xdr:col>
      <xdr:colOff>0</xdr:colOff>
      <xdr:row>8</xdr:row>
      <xdr:rowOff>1</xdr:rowOff>
    </xdr:from>
    <xdr:to>
      <xdr:col>2</xdr:col>
      <xdr:colOff>647409</xdr:colOff>
      <xdr:row>9</xdr:row>
      <xdr:rowOff>1</xdr:rowOff>
    </xdr:to>
    <xdr:pic>
      <xdr:nvPicPr>
        <xdr:cNvPr id="13" name="Image 12"/>
        <xdr:cNvPicPr>
          <a:picLocks noChangeAspect="1"/>
        </xdr:cNvPicPr>
      </xdr:nvPicPr>
      <xdr:blipFill>
        <a:blip xmlns:r="http://schemas.openxmlformats.org/officeDocument/2006/relationships" r:embed="rId9"/>
        <a:stretch>
          <a:fillRect/>
        </a:stretch>
      </xdr:blipFill>
      <xdr:spPr>
        <a:xfrm>
          <a:off x="2286000" y="5962651"/>
          <a:ext cx="647409" cy="1143000"/>
        </a:xfrm>
        <a:prstGeom prst="rect">
          <a:avLst/>
        </a:prstGeom>
        <a:ln>
          <a:prstDash val="solid"/>
        </a:ln>
      </xdr:spPr>
    </xdr:pic>
    <xdr:clientData/>
  </xdr:twoCellAnchor>
  <xdr:twoCellAnchor editAs="oneCell">
    <xdr:from>
      <xdr:col>2</xdr:col>
      <xdr:colOff>0</xdr:colOff>
      <xdr:row>14</xdr:row>
      <xdr:rowOff>0</xdr:rowOff>
    </xdr:from>
    <xdr:to>
      <xdr:col>2</xdr:col>
      <xdr:colOff>412093</xdr:colOff>
      <xdr:row>15</xdr:row>
      <xdr:rowOff>0</xdr:rowOff>
    </xdr:to>
    <xdr:pic>
      <xdr:nvPicPr>
        <xdr:cNvPr id="14" name="Image 13"/>
        <xdr:cNvPicPr>
          <a:picLocks noChangeAspect="1"/>
        </xdr:cNvPicPr>
      </xdr:nvPicPr>
      <xdr:blipFill>
        <a:blip xmlns:r="http://schemas.openxmlformats.org/officeDocument/2006/relationships" r:embed="rId10"/>
        <a:stretch>
          <a:fillRect/>
        </a:stretch>
      </xdr:blipFill>
      <xdr:spPr>
        <a:xfrm>
          <a:off x="2286000" y="12820650"/>
          <a:ext cx="412093" cy="1143000"/>
        </a:xfrm>
        <a:prstGeom prst="rect">
          <a:avLst/>
        </a:prstGeom>
        <a:ln>
          <a:prstDash val="solid"/>
        </a:ln>
      </xdr:spPr>
    </xdr:pic>
    <xdr:clientData/>
  </xdr:twoCellAnchor>
  <xdr:twoCellAnchor editAs="oneCell">
    <xdr:from>
      <xdr:col>2</xdr:col>
      <xdr:colOff>57150</xdr:colOff>
      <xdr:row>5</xdr:row>
      <xdr:rowOff>1142999</xdr:rowOff>
    </xdr:from>
    <xdr:to>
      <xdr:col>2</xdr:col>
      <xdr:colOff>1587500</xdr:colOff>
      <xdr:row>6</xdr:row>
      <xdr:rowOff>1017092</xdr:rowOff>
    </xdr:to>
    <xdr:pic>
      <xdr:nvPicPr>
        <xdr:cNvPr id="15" name="Image 14"/>
        <xdr:cNvPicPr>
          <a:picLocks noChangeAspect="1"/>
        </xdr:cNvPicPr>
      </xdr:nvPicPr>
      <xdr:blipFill>
        <a:blip xmlns:r="http://schemas.openxmlformats.org/officeDocument/2006/relationships" r:embed="rId11"/>
        <a:stretch>
          <a:fillRect/>
        </a:stretch>
      </xdr:blipFill>
      <xdr:spPr>
        <a:xfrm>
          <a:off x="2343150" y="3676649"/>
          <a:ext cx="1466850" cy="1017093"/>
        </a:xfrm>
        <a:prstGeom prst="rect">
          <a:avLst/>
        </a:prstGeom>
        <a:ln>
          <a:prstDash val="solid"/>
        </a:ln>
      </xdr:spPr>
    </xdr:pic>
    <xdr:clientData/>
  </xdr:twoCellAnchor>
  <xdr:twoCellAnchor editAs="oneCell">
    <xdr:from>
      <xdr:col>2</xdr:col>
      <xdr:colOff>0</xdr:colOff>
      <xdr:row>7</xdr:row>
      <xdr:rowOff>19050</xdr:rowOff>
    </xdr:from>
    <xdr:to>
      <xdr:col>2</xdr:col>
      <xdr:colOff>1000476</xdr:colOff>
      <xdr:row>8</xdr:row>
      <xdr:rowOff>0</xdr:rowOff>
    </xdr:to>
    <xdr:pic>
      <xdr:nvPicPr>
        <xdr:cNvPr id="16" name="Image 15"/>
        <xdr:cNvPicPr>
          <a:picLocks noChangeAspect="1"/>
        </xdr:cNvPicPr>
      </xdr:nvPicPr>
      <xdr:blipFill>
        <a:blip xmlns:r="http://schemas.openxmlformats.org/officeDocument/2006/relationships" r:embed="rId12"/>
        <a:stretch>
          <a:fillRect/>
        </a:stretch>
      </xdr:blipFill>
      <xdr:spPr>
        <a:xfrm flipH="1">
          <a:off x="2285999" y="4838700"/>
          <a:ext cx="1000476" cy="1123950"/>
        </a:xfrm>
        <a:prstGeom prst="rect">
          <a:avLst/>
        </a:prstGeom>
        <a:ln>
          <a:prstDash val="solid"/>
        </a:ln>
      </xdr:spPr>
    </xdr:pic>
    <xdr:clientData/>
  </xdr:twoCellAnchor>
  <xdr:twoCellAnchor editAs="oneCell">
    <xdr:from>
      <xdr:col>2</xdr:col>
      <xdr:colOff>0</xdr:colOff>
      <xdr:row>4</xdr:row>
      <xdr:rowOff>0</xdr:rowOff>
    </xdr:from>
    <xdr:to>
      <xdr:col>2</xdr:col>
      <xdr:colOff>332544</xdr:colOff>
      <xdr:row>5</xdr:row>
      <xdr:rowOff>0</xdr:rowOff>
    </xdr:to>
    <xdr:pic>
      <xdr:nvPicPr>
        <xdr:cNvPr id="17" name="Image 16"/>
        <xdr:cNvPicPr>
          <a:picLocks noChangeAspect="1"/>
        </xdr:cNvPicPr>
      </xdr:nvPicPr>
      <xdr:blipFill>
        <a:blip xmlns:r="http://schemas.openxmlformats.org/officeDocument/2006/relationships" r:embed="rId13"/>
        <a:stretch>
          <a:fillRect/>
        </a:stretch>
      </xdr:blipFill>
      <xdr:spPr>
        <a:xfrm flipH="1">
          <a:off x="2286000" y="1390650"/>
          <a:ext cx="332544" cy="1143000"/>
        </a:xfrm>
        <a:prstGeom prst="rect">
          <a:avLst/>
        </a:prstGeom>
        <a:ln>
          <a:prstDash val="solid"/>
        </a:ln>
      </xdr:spPr>
    </xdr:pic>
    <xdr:clientData/>
  </xdr:twoCellAnchor>
  <xdr:twoCellAnchor editAs="oneCell">
    <xdr:from>
      <xdr:col>2</xdr:col>
      <xdr:colOff>0</xdr:colOff>
      <xdr:row>10</xdr:row>
      <xdr:rowOff>1</xdr:rowOff>
    </xdr:from>
    <xdr:to>
      <xdr:col>2</xdr:col>
      <xdr:colOff>540616</xdr:colOff>
      <xdr:row>11</xdr:row>
      <xdr:rowOff>1</xdr:rowOff>
    </xdr:to>
    <xdr:pic>
      <xdr:nvPicPr>
        <xdr:cNvPr id="18" name="Image 17"/>
        <xdr:cNvPicPr>
          <a:picLocks noChangeAspect="1"/>
        </xdr:cNvPicPr>
      </xdr:nvPicPr>
      <xdr:blipFill>
        <a:blip xmlns:r="http://schemas.openxmlformats.org/officeDocument/2006/relationships" r:embed="rId14"/>
        <a:stretch>
          <a:fillRect/>
        </a:stretch>
      </xdr:blipFill>
      <xdr:spPr>
        <a:xfrm>
          <a:off x="2286000" y="8248651"/>
          <a:ext cx="540616" cy="1143000"/>
        </a:xfrm>
        <a:prstGeom prst="rect">
          <a:avLst/>
        </a:prstGeom>
        <a:ln>
          <a:prstDash val="solid"/>
        </a:ln>
      </xdr:spPr>
    </xdr:pic>
    <xdr:clientData/>
  </xdr:twoCellAnchor>
  <xdr:twoCellAnchor editAs="oneCell">
    <xdr:from>
      <xdr:col>2</xdr:col>
      <xdr:colOff>0</xdr:colOff>
      <xdr:row>2</xdr:row>
      <xdr:rowOff>247649</xdr:rowOff>
    </xdr:from>
    <xdr:to>
      <xdr:col>2</xdr:col>
      <xdr:colOff>1587500</xdr:colOff>
      <xdr:row>3</xdr:row>
      <xdr:rowOff>899662</xdr:rowOff>
    </xdr:to>
    <xdr:pic>
      <xdr:nvPicPr>
        <xdr:cNvPr id="19" name="Image 18"/>
        <xdr:cNvPicPr>
          <a:picLocks noChangeAspect="1"/>
        </xdr:cNvPicPr>
      </xdr:nvPicPr>
      <xdr:blipFill>
        <a:blip xmlns:r="http://schemas.openxmlformats.org/officeDocument/2006/relationships" r:embed="rId15"/>
        <a:stretch>
          <a:fillRect/>
        </a:stretch>
      </xdr:blipFill>
      <xdr:spPr>
        <a:xfrm>
          <a:off x="2286000" y="247649"/>
          <a:ext cx="1524000" cy="899663"/>
        </a:xfrm>
        <a:prstGeom prst="rect">
          <a:avLst/>
        </a:prstGeom>
        <a:ln>
          <a:prstDash val="solid"/>
        </a:ln>
      </xdr:spPr>
    </xdr:pic>
    <xdr:clientData/>
  </xdr:twoCellAnchor>
  <xdr:twoCellAnchor editAs="oneCell">
    <xdr:from>
      <xdr:col>2</xdr:col>
      <xdr:colOff>0</xdr:colOff>
      <xdr:row>13</xdr:row>
      <xdr:rowOff>1</xdr:rowOff>
    </xdr:from>
    <xdr:to>
      <xdr:col>3</xdr:col>
      <xdr:colOff>2616</xdr:colOff>
      <xdr:row>14</xdr:row>
      <xdr:rowOff>1</xdr:rowOff>
    </xdr:to>
    <xdr:pic>
      <xdr:nvPicPr>
        <xdr:cNvPr id="20" name="Image 19"/>
        <xdr:cNvPicPr>
          <a:picLocks noChangeAspect="1"/>
        </xdr:cNvPicPr>
      </xdr:nvPicPr>
      <xdr:blipFill>
        <a:blip xmlns:r="http://schemas.openxmlformats.org/officeDocument/2006/relationships" r:embed="rId16"/>
        <a:stretch>
          <a:fillRect/>
        </a:stretch>
      </xdr:blipFill>
      <xdr:spPr>
        <a:xfrm>
          <a:off x="2286000" y="11677651"/>
          <a:ext cx="1539316" cy="1143000"/>
        </a:xfrm>
        <a:prstGeom prst="rect">
          <a:avLst/>
        </a:prstGeom>
        <a:ln>
          <a:prstDash val="solid"/>
        </a:ln>
      </xdr:spPr>
    </xdr:pic>
    <xdr:clientData/>
  </xdr:twoCellAnchor>
  <xdr:twoCellAnchor editAs="oneCell">
    <xdr:from>
      <xdr:col>2</xdr:col>
      <xdr:colOff>0</xdr:colOff>
      <xdr:row>12</xdr:row>
      <xdr:rowOff>0</xdr:rowOff>
    </xdr:from>
    <xdr:to>
      <xdr:col>2</xdr:col>
      <xdr:colOff>666700</xdr:colOff>
      <xdr:row>13</xdr:row>
      <xdr:rowOff>0</xdr:rowOff>
    </xdr:to>
    <xdr:pic>
      <xdr:nvPicPr>
        <xdr:cNvPr id="22" name="Image 21"/>
        <xdr:cNvPicPr>
          <a:picLocks noChangeAspect="1"/>
        </xdr:cNvPicPr>
      </xdr:nvPicPr>
      <xdr:blipFill>
        <a:blip xmlns:r="http://schemas.openxmlformats.org/officeDocument/2006/relationships" r:embed="rId17"/>
        <a:stretch>
          <a:fillRect/>
        </a:stretch>
      </xdr:blipFill>
      <xdr:spPr>
        <a:xfrm>
          <a:off x="2286000" y="10534650"/>
          <a:ext cx="666700" cy="1143000"/>
        </a:xfrm>
        <a:prstGeom prst="rect">
          <a:avLst/>
        </a:prstGeom>
        <a:ln>
          <a:prstDash val="solid"/>
        </a:ln>
      </xdr:spPr>
    </xdr:pic>
    <xdr:clientData/>
  </xdr:twoCellAnchor>
  <xdr:twoCellAnchor editAs="oneCell">
    <xdr:from>
      <xdr:col>2</xdr:col>
      <xdr:colOff>0</xdr:colOff>
      <xdr:row>17</xdr:row>
      <xdr:rowOff>0</xdr:rowOff>
    </xdr:from>
    <xdr:to>
      <xdr:col>2</xdr:col>
      <xdr:colOff>767472</xdr:colOff>
      <xdr:row>18</xdr:row>
      <xdr:rowOff>0</xdr:rowOff>
    </xdr:to>
    <xdr:pic>
      <xdr:nvPicPr>
        <xdr:cNvPr id="23" name="Image 22"/>
        <xdr:cNvPicPr>
          <a:picLocks noChangeAspect="1"/>
        </xdr:cNvPicPr>
      </xdr:nvPicPr>
      <xdr:blipFill>
        <a:blip xmlns:r="http://schemas.openxmlformats.org/officeDocument/2006/relationships" r:embed="rId18"/>
        <a:stretch>
          <a:fillRect/>
        </a:stretch>
      </xdr:blipFill>
      <xdr:spPr>
        <a:xfrm>
          <a:off x="2286000" y="16249650"/>
          <a:ext cx="767472" cy="1143000"/>
        </a:xfrm>
        <a:prstGeom prst="rect">
          <a:avLst/>
        </a:prstGeom>
        <a:ln>
          <a:prstDash val="solid"/>
        </a:ln>
      </xdr:spPr>
    </xdr:pic>
    <xdr:clientData/>
  </xdr:twoCellAnchor>
  <xdr:twoCellAnchor editAs="oneCell">
    <xdr:from>
      <xdr:col>2</xdr:col>
      <xdr:colOff>0</xdr:colOff>
      <xdr:row>9</xdr:row>
      <xdr:rowOff>9525</xdr:rowOff>
    </xdr:from>
    <xdr:to>
      <xdr:col>2</xdr:col>
      <xdr:colOff>255529</xdr:colOff>
      <xdr:row>10</xdr:row>
      <xdr:rowOff>0</xdr:rowOff>
    </xdr:to>
    <xdr:pic>
      <xdr:nvPicPr>
        <xdr:cNvPr id="24" name="Image 23"/>
        <xdr:cNvPicPr>
          <a:picLocks noChangeAspect="1"/>
        </xdr:cNvPicPr>
      </xdr:nvPicPr>
      <xdr:blipFill>
        <a:blip xmlns:r="http://schemas.openxmlformats.org/officeDocument/2006/relationships" r:embed="rId19"/>
        <a:stretch>
          <a:fillRect/>
        </a:stretch>
      </xdr:blipFill>
      <xdr:spPr>
        <a:xfrm>
          <a:off x="2286000" y="7115175"/>
          <a:ext cx="255529" cy="1133475"/>
        </a:xfrm>
        <a:prstGeom prst="rect">
          <a:avLst/>
        </a:prstGeom>
        <a:ln>
          <a:prstDash val="solid"/>
        </a:ln>
      </xdr:spPr>
    </xdr:pic>
    <xdr:clientData/>
  </xdr:twoCellAnchor>
  <xdr:twoCellAnchor editAs="oneCell">
    <xdr:from>
      <xdr:col>1</xdr:col>
      <xdr:colOff>0</xdr:colOff>
      <xdr:row>17</xdr:row>
      <xdr:rowOff>0</xdr:rowOff>
    </xdr:from>
    <xdr:to>
      <xdr:col>1</xdr:col>
      <xdr:colOff>1308387</xdr:colOff>
      <xdr:row>17</xdr:row>
      <xdr:rowOff>1095375</xdr:rowOff>
    </xdr:to>
    <xdr:pic>
      <xdr:nvPicPr>
        <xdr:cNvPr id="26" name="Image 25"/>
        <xdr:cNvPicPr>
          <a:picLocks noChangeAspect="1"/>
        </xdr:cNvPicPr>
      </xdr:nvPicPr>
      <xdr:blipFill>
        <a:blip xmlns:r="http://schemas.openxmlformats.org/officeDocument/2006/relationships" r:embed="rId20" cstate="print"/>
        <a:stretch>
          <a:fillRect/>
        </a:stretch>
      </xdr:blipFill>
      <xdr:spPr>
        <a:xfrm>
          <a:off x="762000" y="16249650"/>
          <a:ext cx="1308387" cy="1095375"/>
        </a:xfrm>
        <a:prstGeom prst="rect">
          <a:avLst/>
        </a:prstGeom>
        <a:ln>
          <a:prstDash val="solid"/>
        </a:ln>
      </xdr:spPr>
    </xdr:pic>
    <xdr:clientData/>
  </xdr:twoCellAnchor>
  <xdr:twoCellAnchor editAs="oneCell">
    <xdr:from>
      <xdr:col>1</xdr:col>
      <xdr:colOff>0</xdr:colOff>
      <xdr:row>16</xdr:row>
      <xdr:rowOff>0</xdr:rowOff>
    </xdr:from>
    <xdr:to>
      <xdr:col>1</xdr:col>
      <xdr:colOff>657724</xdr:colOff>
      <xdr:row>17</xdr:row>
      <xdr:rowOff>0</xdr:rowOff>
    </xdr:to>
    <xdr:pic>
      <xdr:nvPicPr>
        <xdr:cNvPr id="27" name="Image 26"/>
        <xdr:cNvPicPr>
          <a:picLocks noChangeAspect="1"/>
        </xdr:cNvPicPr>
      </xdr:nvPicPr>
      <xdr:blipFill>
        <a:blip xmlns:r="http://schemas.openxmlformats.org/officeDocument/2006/relationships" r:embed="rId21" cstate="print"/>
        <a:stretch>
          <a:fillRect/>
        </a:stretch>
      </xdr:blipFill>
      <xdr:spPr>
        <a:xfrm>
          <a:off x="762000" y="15106650"/>
          <a:ext cx="657724" cy="1143000"/>
        </a:xfrm>
        <a:prstGeom prst="rect">
          <a:avLst/>
        </a:prstGeom>
        <a:ln>
          <a:prstDash val="solid"/>
        </a:ln>
      </xdr:spPr>
    </xdr:pic>
    <xdr:clientData/>
  </xdr:twoCellAnchor>
  <xdr:twoCellAnchor editAs="oneCell">
    <xdr:from>
      <xdr:col>1</xdr:col>
      <xdr:colOff>1</xdr:colOff>
      <xdr:row>15</xdr:row>
      <xdr:rowOff>0</xdr:rowOff>
    </xdr:from>
    <xdr:to>
      <xdr:col>1</xdr:col>
      <xdr:colOff>1597026</xdr:colOff>
      <xdr:row>15</xdr:row>
      <xdr:rowOff>976548</xdr:rowOff>
    </xdr:to>
    <xdr:pic>
      <xdr:nvPicPr>
        <xdr:cNvPr id="28" name="Image 27"/>
        <xdr:cNvPicPr>
          <a:picLocks noChangeAspect="1"/>
        </xdr:cNvPicPr>
      </xdr:nvPicPr>
      <xdr:blipFill rotWithShape="1">
        <a:blip xmlns:r="http://schemas.openxmlformats.org/officeDocument/2006/relationships" r:embed="rId22" cstate="print"/>
        <a:srcRect t="34343" b="28788"/>
        <a:stretch>
          <a:fillRect/>
        </a:stretch>
      </xdr:blipFill>
      <xdr:spPr>
        <a:xfrm>
          <a:off x="762001" y="13963650"/>
          <a:ext cx="1524000" cy="976548"/>
        </a:xfrm>
        <a:prstGeom prst="rect">
          <a:avLst/>
        </a:prstGeom>
        <a:ln>
          <a:prstDash val="solid"/>
        </a:ln>
      </xdr:spPr>
    </xdr:pic>
    <xdr:clientData/>
  </xdr:twoCellAnchor>
  <xdr:twoCellAnchor editAs="oneCell">
    <xdr:from>
      <xdr:col>2</xdr:col>
      <xdr:colOff>1</xdr:colOff>
      <xdr:row>15</xdr:row>
      <xdr:rowOff>0</xdr:rowOff>
    </xdr:from>
    <xdr:to>
      <xdr:col>2</xdr:col>
      <xdr:colOff>1587501</xdr:colOff>
      <xdr:row>15</xdr:row>
      <xdr:rowOff>691487</xdr:rowOff>
    </xdr:to>
    <xdr:pic>
      <xdr:nvPicPr>
        <xdr:cNvPr id="29" name="Image 28"/>
        <xdr:cNvPicPr>
          <a:picLocks noChangeAspect="1"/>
        </xdr:cNvPicPr>
      </xdr:nvPicPr>
      <xdr:blipFill>
        <a:blip xmlns:r="http://schemas.openxmlformats.org/officeDocument/2006/relationships" r:embed="rId23"/>
        <a:stretch>
          <a:fillRect/>
        </a:stretch>
      </xdr:blipFill>
      <xdr:spPr>
        <a:xfrm>
          <a:off x="2286001" y="13963650"/>
          <a:ext cx="1524000" cy="691487"/>
        </a:xfrm>
        <a:prstGeom prst="rect">
          <a:avLst/>
        </a:prstGeom>
        <a:ln>
          <a:prstDash val="solid"/>
        </a:ln>
      </xdr:spPr>
    </xdr:pic>
    <xdr:clientData/>
  </xdr:twoCellAnchor>
  <xdr:twoCellAnchor editAs="oneCell">
    <xdr:from>
      <xdr:col>2</xdr:col>
      <xdr:colOff>0</xdr:colOff>
      <xdr:row>16</xdr:row>
      <xdr:rowOff>0</xdr:rowOff>
    </xdr:from>
    <xdr:to>
      <xdr:col>2</xdr:col>
      <xdr:colOff>833443</xdr:colOff>
      <xdr:row>17</xdr:row>
      <xdr:rowOff>0</xdr:rowOff>
    </xdr:to>
    <xdr:pic>
      <xdr:nvPicPr>
        <xdr:cNvPr id="30" name="Image 29"/>
        <xdr:cNvPicPr>
          <a:picLocks noChangeAspect="1"/>
        </xdr:cNvPicPr>
      </xdr:nvPicPr>
      <xdr:blipFill>
        <a:blip xmlns:r="http://schemas.openxmlformats.org/officeDocument/2006/relationships" r:embed="rId24"/>
        <a:stretch>
          <a:fillRect/>
        </a:stretch>
      </xdr:blipFill>
      <xdr:spPr>
        <a:xfrm>
          <a:off x="2286000" y="15106650"/>
          <a:ext cx="833443" cy="1143000"/>
        </a:xfrm>
        <a:prstGeom prst="rect">
          <a:avLst/>
        </a:prstGeom>
        <a:ln>
          <a:prstDash val="solid"/>
        </a:ln>
      </xdr:spPr>
    </xdr:pic>
    <xdr:clientData/>
  </xdr:twoCellAnchor>
  <xdr:twoCellAnchor editAs="oneCell">
    <xdr:from>
      <xdr:col>3</xdr:col>
      <xdr:colOff>0</xdr:colOff>
      <xdr:row>3</xdr:row>
      <xdr:rowOff>0</xdr:rowOff>
    </xdr:from>
    <xdr:to>
      <xdr:col>4</xdr:col>
      <xdr:colOff>0</xdr:colOff>
      <xdr:row>4</xdr:row>
      <xdr:rowOff>0</xdr:rowOff>
    </xdr:to>
    <xdr:pic>
      <xdr:nvPicPr>
        <xdr:cNvPr id="9" name="Image 8"/>
        <xdr:cNvPicPr>
          <a:picLocks/>
        </xdr:cNvPicPr>
      </xdr:nvPicPr>
      <xdr:blipFill>
        <a:blip xmlns:r="http://schemas.openxmlformats.org/officeDocument/2006/relationships" r:embed="rId25" cstate="print"/>
        <a:stretch>
          <a:fillRect/>
        </a:stretch>
      </xdr:blipFill>
      <xdr:spPr>
        <a:xfrm>
          <a:off x="4000500" y="581025"/>
          <a:ext cx="1314450" cy="1143000"/>
        </a:xfrm>
        <a:prstGeom prst="rect">
          <a:avLst/>
        </a:prstGeom>
        <a:ln>
          <a:prstDash val="solid"/>
        </a:ln>
      </xdr:spPr>
    </xdr:pic>
    <xdr:clientData/>
  </xdr:twoCellAnchor>
  <xdr:twoCellAnchor editAs="oneCell">
    <xdr:from>
      <xdr:col>3</xdr:col>
      <xdr:colOff>0</xdr:colOff>
      <xdr:row>4</xdr:row>
      <xdr:rowOff>0</xdr:rowOff>
    </xdr:from>
    <xdr:to>
      <xdr:col>4</xdr:col>
      <xdr:colOff>0</xdr:colOff>
      <xdr:row>5</xdr:row>
      <xdr:rowOff>0</xdr:rowOff>
    </xdr:to>
    <xdr:pic>
      <xdr:nvPicPr>
        <xdr:cNvPr id="11" name="Image 10"/>
        <xdr:cNvPicPr>
          <a:picLocks/>
        </xdr:cNvPicPr>
      </xdr:nvPicPr>
      <xdr:blipFill>
        <a:blip xmlns:r="http://schemas.openxmlformats.org/officeDocument/2006/relationships" r:embed="rId26" cstate="print"/>
        <a:stretch>
          <a:fillRect/>
        </a:stretch>
      </xdr:blipFill>
      <xdr:spPr>
        <a:xfrm>
          <a:off x="4000500" y="1724025"/>
          <a:ext cx="1314450" cy="1143000"/>
        </a:xfrm>
        <a:prstGeom prst="rect">
          <a:avLst/>
        </a:prstGeom>
        <a:ln>
          <a:prstDash val="solid"/>
        </a:ln>
      </xdr:spPr>
    </xdr:pic>
    <xdr:clientData/>
  </xdr:twoCellAnchor>
  <xdr:twoCellAnchor editAs="oneCell">
    <xdr:from>
      <xdr:col>3</xdr:col>
      <xdr:colOff>0</xdr:colOff>
      <xdr:row>5</xdr:row>
      <xdr:rowOff>0</xdr:rowOff>
    </xdr:from>
    <xdr:to>
      <xdr:col>4</xdr:col>
      <xdr:colOff>0</xdr:colOff>
      <xdr:row>6</xdr:row>
      <xdr:rowOff>0</xdr:rowOff>
    </xdr:to>
    <xdr:pic>
      <xdr:nvPicPr>
        <xdr:cNvPr id="12" name="Image 11"/>
        <xdr:cNvPicPr>
          <a:picLocks/>
        </xdr:cNvPicPr>
      </xdr:nvPicPr>
      <xdr:blipFill>
        <a:blip xmlns:r="http://schemas.openxmlformats.org/officeDocument/2006/relationships" r:embed="rId27" cstate="print"/>
        <a:stretch>
          <a:fillRect/>
        </a:stretch>
      </xdr:blipFill>
      <xdr:spPr>
        <a:xfrm>
          <a:off x="4000500" y="2867025"/>
          <a:ext cx="1314450" cy="1143000"/>
        </a:xfrm>
        <a:prstGeom prst="rect">
          <a:avLst/>
        </a:prstGeom>
        <a:ln>
          <a:prstDash val="solid"/>
        </a:ln>
      </xdr:spPr>
    </xdr:pic>
    <xdr:clientData/>
  </xdr:twoCellAnchor>
  <xdr:twoCellAnchor editAs="oneCell">
    <xdr:from>
      <xdr:col>3</xdr:col>
      <xdr:colOff>0</xdr:colOff>
      <xdr:row>6</xdr:row>
      <xdr:rowOff>0</xdr:rowOff>
    </xdr:from>
    <xdr:to>
      <xdr:col>4</xdr:col>
      <xdr:colOff>0</xdr:colOff>
      <xdr:row>7</xdr:row>
      <xdr:rowOff>0</xdr:rowOff>
    </xdr:to>
    <xdr:pic>
      <xdr:nvPicPr>
        <xdr:cNvPr id="21" name="Image 20"/>
        <xdr:cNvPicPr>
          <a:picLocks/>
        </xdr:cNvPicPr>
      </xdr:nvPicPr>
      <xdr:blipFill>
        <a:blip xmlns:r="http://schemas.openxmlformats.org/officeDocument/2006/relationships" r:embed="rId28" cstate="print"/>
        <a:stretch>
          <a:fillRect/>
        </a:stretch>
      </xdr:blipFill>
      <xdr:spPr>
        <a:xfrm>
          <a:off x="4000500" y="4010025"/>
          <a:ext cx="1314450" cy="1143000"/>
        </a:xfrm>
        <a:prstGeom prst="rect">
          <a:avLst/>
        </a:prstGeom>
        <a:ln>
          <a:prstDash val="solid"/>
        </a:ln>
      </xdr:spPr>
    </xdr:pic>
    <xdr:clientData/>
  </xdr:twoCellAnchor>
  <xdr:twoCellAnchor editAs="oneCell">
    <xdr:from>
      <xdr:col>3</xdr:col>
      <xdr:colOff>0</xdr:colOff>
      <xdr:row>7</xdr:row>
      <xdr:rowOff>0</xdr:rowOff>
    </xdr:from>
    <xdr:to>
      <xdr:col>4</xdr:col>
      <xdr:colOff>0</xdr:colOff>
      <xdr:row>8</xdr:row>
      <xdr:rowOff>0</xdr:rowOff>
    </xdr:to>
    <xdr:pic>
      <xdr:nvPicPr>
        <xdr:cNvPr id="25" name="Image 24"/>
        <xdr:cNvPicPr>
          <a:picLocks/>
        </xdr:cNvPicPr>
      </xdr:nvPicPr>
      <xdr:blipFill>
        <a:blip xmlns:r="http://schemas.openxmlformats.org/officeDocument/2006/relationships" r:embed="rId29" cstate="print"/>
        <a:stretch>
          <a:fillRect/>
        </a:stretch>
      </xdr:blipFill>
      <xdr:spPr>
        <a:xfrm>
          <a:off x="4000500" y="5153025"/>
          <a:ext cx="1314450" cy="1143000"/>
        </a:xfrm>
        <a:prstGeom prst="rect">
          <a:avLst/>
        </a:prstGeom>
        <a:ln>
          <a:prstDash val="solid"/>
        </a:ln>
      </xdr:spPr>
    </xdr:pic>
    <xdr:clientData/>
  </xdr:twoCellAnchor>
  <xdr:twoCellAnchor editAs="oneCell">
    <xdr:from>
      <xdr:col>3</xdr:col>
      <xdr:colOff>0</xdr:colOff>
      <xdr:row>8</xdr:row>
      <xdr:rowOff>0</xdr:rowOff>
    </xdr:from>
    <xdr:to>
      <xdr:col>4</xdr:col>
      <xdr:colOff>0</xdr:colOff>
      <xdr:row>9</xdr:row>
      <xdr:rowOff>0</xdr:rowOff>
    </xdr:to>
    <xdr:pic>
      <xdr:nvPicPr>
        <xdr:cNvPr id="31" name="Image 30"/>
        <xdr:cNvPicPr>
          <a:picLocks/>
        </xdr:cNvPicPr>
      </xdr:nvPicPr>
      <xdr:blipFill>
        <a:blip xmlns:r="http://schemas.openxmlformats.org/officeDocument/2006/relationships" r:embed="rId30" cstate="print"/>
        <a:stretch>
          <a:fillRect/>
        </a:stretch>
      </xdr:blipFill>
      <xdr:spPr>
        <a:xfrm>
          <a:off x="4000500" y="6296025"/>
          <a:ext cx="1314450" cy="1143000"/>
        </a:xfrm>
        <a:prstGeom prst="rect">
          <a:avLst/>
        </a:prstGeom>
        <a:ln>
          <a:prstDash val="solid"/>
        </a:ln>
      </xdr:spPr>
    </xdr:pic>
    <xdr:clientData/>
  </xdr:twoCellAnchor>
  <xdr:twoCellAnchor editAs="oneCell">
    <xdr:from>
      <xdr:col>3</xdr:col>
      <xdr:colOff>0</xdr:colOff>
      <xdr:row>9</xdr:row>
      <xdr:rowOff>0</xdr:rowOff>
    </xdr:from>
    <xdr:to>
      <xdr:col>4</xdr:col>
      <xdr:colOff>0</xdr:colOff>
      <xdr:row>10</xdr:row>
      <xdr:rowOff>0</xdr:rowOff>
    </xdr:to>
    <xdr:pic>
      <xdr:nvPicPr>
        <xdr:cNvPr id="32" name="Image 31"/>
        <xdr:cNvPicPr>
          <a:picLocks/>
        </xdr:cNvPicPr>
      </xdr:nvPicPr>
      <xdr:blipFill>
        <a:blip xmlns:r="http://schemas.openxmlformats.org/officeDocument/2006/relationships" r:embed="rId31" cstate="print"/>
        <a:stretch>
          <a:fillRect/>
        </a:stretch>
      </xdr:blipFill>
      <xdr:spPr>
        <a:xfrm>
          <a:off x="4000500" y="7439025"/>
          <a:ext cx="1314450" cy="1143000"/>
        </a:xfrm>
        <a:prstGeom prst="rect">
          <a:avLst/>
        </a:prstGeom>
        <a:ln>
          <a:prstDash val="solid"/>
        </a:ln>
      </xdr:spPr>
    </xdr:pic>
    <xdr:clientData/>
  </xdr:twoCellAnchor>
  <xdr:twoCellAnchor editAs="oneCell">
    <xdr:from>
      <xdr:col>3</xdr:col>
      <xdr:colOff>0</xdr:colOff>
      <xdr:row>10</xdr:row>
      <xdr:rowOff>0</xdr:rowOff>
    </xdr:from>
    <xdr:to>
      <xdr:col>4</xdr:col>
      <xdr:colOff>0</xdr:colOff>
      <xdr:row>11</xdr:row>
      <xdr:rowOff>0</xdr:rowOff>
    </xdr:to>
    <xdr:pic>
      <xdr:nvPicPr>
        <xdr:cNvPr id="33" name="Image 32"/>
        <xdr:cNvPicPr>
          <a:picLocks/>
        </xdr:cNvPicPr>
      </xdr:nvPicPr>
      <xdr:blipFill>
        <a:blip xmlns:r="http://schemas.openxmlformats.org/officeDocument/2006/relationships" r:embed="rId32" cstate="print"/>
        <a:stretch>
          <a:fillRect/>
        </a:stretch>
      </xdr:blipFill>
      <xdr:spPr>
        <a:xfrm>
          <a:off x="4000500" y="8582025"/>
          <a:ext cx="1314450" cy="1143000"/>
        </a:xfrm>
        <a:prstGeom prst="rect">
          <a:avLst/>
        </a:prstGeom>
        <a:ln>
          <a:prstDash val="solid"/>
        </a:ln>
      </xdr:spPr>
    </xdr:pic>
    <xdr:clientData/>
  </xdr:twoCellAnchor>
  <xdr:twoCellAnchor editAs="oneCell">
    <xdr:from>
      <xdr:col>3</xdr:col>
      <xdr:colOff>0</xdr:colOff>
      <xdr:row>11</xdr:row>
      <xdr:rowOff>0</xdr:rowOff>
    </xdr:from>
    <xdr:to>
      <xdr:col>4</xdr:col>
      <xdr:colOff>0</xdr:colOff>
      <xdr:row>12</xdr:row>
      <xdr:rowOff>0</xdr:rowOff>
    </xdr:to>
    <xdr:pic>
      <xdr:nvPicPr>
        <xdr:cNvPr id="34" name="Image 33"/>
        <xdr:cNvPicPr>
          <a:picLocks/>
        </xdr:cNvPicPr>
      </xdr:nvPicPr>
      <xdr:blipFill>
        <a:blip xmlns:r="http://schemas.openxmlformats.org/officeDocument/2006/relationships" r:embed="rId33" cstate="print"/>
        <a:stretch>
          <a:fillRect/>
        </a:stretch>
      </xdr:blipFill>
      <xdr:spPr>
        <a:xfrm>
          <a:off x="4000500" y="9725025"/>
          <a:ext cx="1314450" cy="1143000"/>
        </a:xfrm>
        <a:prstGeom prst="rect">
          <a:avLst/>
        </a:prstGeom>
        <a:ln>
          <a:prstDash val="solid"/>
        </a:ln>
      </xdr:spPr>
    </xdr:pic>
    <xdr:clientData/>
  </xdr:twoCellAnchor>
  <xdr:twoCellAnchor editAs="oneCell">
    <xdr:from>
      <xdr:col>3</xdr:col>
      <xdr:colOff>0</xdr:colOff>
      <xdr:row>12</xdr:row>
      <xdr:rowOff>0</xdr:rowOff>
    </xdr:from>
    <xdr:to>
      <xdr:col>4</xdr:col>
      <xdr:colOff>0</xdr:colOff>
      <xdr:row>13</xdr:row>
      <xdr:rowOff>0</xdr:rowOff>
    </xdr:to>
    <xdr:pic>
      <xdr:nvPicPr>
        <xdr:cNvPr id="35" name="Image 34"/>
        <xdr:cNvPicPr>
          <a:picLocks/>
        </xdr:cNvPicPr>
      </xdr:nvPicPr>
      <xdr:blipFill>
        <a:blip xmlns:r="http://schemas.openxmlformats.org/officeDocument/2006/relationships" r:embed="rId34" cstate="print"/>
        <a:stretch>
          <a:fillRect/>
        </a:stretch>
      </xdr:blipFill>
      <xdr:spPr>
        <a:xfrm>
          <a:off x="4000500" y="10868025"/>
          <a:ext cx="1314450" cy="1143000"/>
        </a:xfrm>
        <a:prstGeom prst="rect">
          <a:avLst/>
        </a:prstGeom>
        <a:ln>
          <a:prstDash val="solid"/>
        </a:ln>
      </xdr:spPr>
    </xdr:pic>
    <xdr:clientData/>
  </xdr:twoCellAnchor>
  <xdr:twoCellAnchor editAs="oneCell">
    <xdr:from>
      <xdr:col>3</xdr:col>
      <xdr:colOff>0</xdr:colOff>
      <xdr:row>13</xdr:row>
      <xdr:rowOff>0</xdr:rowOff>
    </xdr:from>
    <xdr:to>
      <xdr:col>4</xdr:col>
      <xdr:colOff>0</xdr:colOff>
      <xdr:row>14</xdr:row>
      <xdr:rowOff>0</xdr:rowOff>
    </xdr:to>
    <xdr:pic>
      <xdr:nvPicPr>
        <xdr:cNvPr id="36" name="Image 35"/>
        <xdr:cNvPicPr>
          <a:picLocks/>
        </xdr:cNvPicPr>
      </xdr:nvPicPr>
      <xdr:blipFill>
        <a:blip xmlns:r="http://schemas.openxmlformats.org/officeDocument/2006/relationships" r:embed="rId35" cstate="print"/>
        <a:stretch>
          <a:fillRect/>
        </a:stretch>
      </xdr:blipFill>
      <xdr:spPr>
        <a:xfrm>
          <a:off x="4000500" y="12011025"/>
          <a:ext cx="1314450" cy="1143000"/>
        </a:xfrm>
        <a:prstGeom prst="rect">
          <a:avLst/>
        </a:prstGeom>
        <a:ln>
          <a:prstDash val="solid"/>
        </a:ln>
      </xdr:spPr>
    </xdr:pic>
    <xdr:clientData/>
  </xdr:twoCellAnchor>
  <xdr:twoCellAnchor editAs="oneCell">
    <xdr:from>
      <xdr:col>3</xdr:col>
      <xdr:colOff>0</xdr:colOff>
      <xdr:row>14</xdr:row>
      <xdr:rowOff>0</xdr:rowOff>
    </xdr:from>
    <xdr:to>
      <xdr:col>4</xdr:col>
      <xdr:colOff>0</xdr:colOff>
      <xdr:row>15</xdr:row>
      <xdr:rowOff>0</xdr:rowOff>
    </xdr:to>
    <xdr:pic>
      <xdr:nvPicPr>
        <xdr:cNvPr id="37" name="Image 36"/>
        <xdr:cNvPicPr>
          <a:picLocks/>
        </xdr:cNvPicPr>
      </xdr:nvPicPr>
      <xdr:blipFill>
        <a:blip xmlns:r="http://schemas.openxmlformats.org/officeDocument/2006/relationships" r:embed="rId36" cstate="print"/>
        <a:stretch>
          <a:fillRect/>
        </a:stretch>
      </xdr:blipFill>
      <xdr:spPr>
        <a:xfrm>
          <a:off x="4000500" y="13154025"/>
          <a:ext cx="1314450" cy="1143000"/>
        </a:xfrm>
        <a:prstGeom prst="rect">
          <a:avLst/>
        </a:prstGeom>
        <a:ln>
          <a:prstDash val="solid"/>
        </a:ln>
      </xdr:spPr>
    </xdr:pic>
    <xdr:clientData/>
  </xdr:twoCellAnchor>
  <xdr:twoCellAnchor editAs="oneCell">
    <xdr:from>
      <xdr:col>3</xdr:col>
      <xdr:colOff>0</xdr:colOff>
      <xdr:row>15</xdr:row>
      <xdr:rowOff>0</xdr:rowOff>
    </xdr:from>
    <xdr:to>
      <xdr:col>4</xdr:col>
      <xdr:colOff>0</xdr:colOff>
      <xdr:row>16</xdr:row>
      <xdr:rowOff>0</xdr:rowOff>
    </xdr:to>
    <xdr:pic>
      <xdr:nvPicPr>
        <xdr:cNvPr id="38" name="Image 37"/>
        <xdr:cNvPicPr>
          <a:picLocks/>
        </xdr:cNvPicPr>
      </xdr:nvPicPr>
      <xdr:blipFill>
        <a:blip xmlns:r="http://schemas.openxmlformats.org/officeDocument/2006/relationships" r:embed="rId37" cstate="print"/>
        <a:stretch>
          <a:fillRect/>
        </a:stretch>
      </xdr:blipFill>
      <xdr:spPr>
        <a:xfrm>
          <a:off x="4000500" y="14297025"/>
          <a:ext cx="1314450" cy="1143000"/>
        </a:xfrm>
        <a:prstGeom prst="rect">
          <a:avLst/>
        </a:prstGeom>
        <a:ln>
          <a:prstDash val="solid"/>
        </a:ln>
      </xdr:spPr>
    </xdr:pic>
    <xdr:clientData/>
  </xdr:twoCellAnchor>
  <xdr:twoCellAnchor editAs="oneCell">
    <xdr:from>
      <xdr:col>3</xdr:col>
      <xdr:colOff>0</xdr:colOff>
      <xdr:row>16</xdr:row>
      <xdr:rowOff>0</xdr:rowOff>
    </xdr:from>
    <xdr:to>
      <xdr:col>4</xdr:col>
      <xdr:colOff>0</xdr:colOff>
      <xdr:row>17</xdr:row>
      <xdr:rowOff>0</xdr:rowOff>
    </xdr:to>
    <xdr:pic>
      <xdr:nvPicPr>
        <xdr:cNvPr id="39" name="Image 38"/>
        <xdr:cNvPicPr>
          <a:picLocks/>
        </xdr:cNvPicPr>
      </xdr:nvPicPr>
      <xdr:blipFill>
        <a:blip xmlns:r="http://schemas.openxmlformats.org/officeDocument/2006/relationships" r:embed="rId38" cstate="print"/>
        <a:stretch>
          <a:fillRect/>
        </a:stretch>
      </xdr:blipFill>
      <xdr:spPr>
        <a:xfrm>
          <a:off x="4000500" y="15440025"/>
          <a:ext cx="1314450" cy="1143000"/>
        </a:xfrm>
        <a:prstGeom prst="rect">
          <a:avLst/>
        </a:prstGeom>
        <a:ln>
          <a:prstDash val="solid"/>
        </a:ln>
      </xdr:spPr>
    </xdr:pic>
    <xdr:clientData/>
  </xdr:twoCellAnchor>
  <xdr:twoCellAnchor editAs="oneCell">
    <xdr:from>
      <xdr:col>3</xdr:col>
      <xdr:colOff>0</xdr:colOff>
      <xdr:row>17</xdr:row>
      <xdr:rowOff>0</xdr:rowOff>
    </xdr:from>
    <xdr:to>
      <xdr:col>4</xdr:col>
      <xdr:colOff>0</xdr:colOff>
      <xdr:row>18</xdr:row>
      <xdr:rowOff>0</xdr:rowOff>
    </xdr:to>
    <xdr:pic>
      <xdr:nvPicPr>
        <xdr:cNvPr id="40" name="Image 39"/>
        <xdr:cNvPicPr>
          <a:picLocks/>
        </xdr:cNvPicPr>
      </xdr:nvPicPr>
      <xdr:blipFill>
        <a:blip xmlns:r="http://schemas.openxmlformats.org/officeDocument/2006/relationships" r:embed="rId39" cstate="print"/>
        <a:stretch>
          <a:fillRect/>
        </a:stretch>
      </xdr:blipFill>
      <xdr:spPr>
        <a:xfrm>
          <a:off x="4000500" y="16583025"/>
          <a:ext cx="1314450" cy="1143000"/>
        </a:xfrm>
        <a:prstGeom prst="rect">
          <a:avLst/>
        </a:prstGeom>
        <a:ln>
          <a:prstDash val="solid"/>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0</xdr:colOff>
      <xdr:row>1</xdr:row>
      <xdr:rowOff>0</xdr:rowOff>
    </xdr:from>
    <xdr:to>
      <xdr:col>5</xdr:col>
      <xdr:colOff>-1</xdr:colOff>
      <xdr:row>2</xdr:row>
      <xdr:rowOff>0</xdr:rowOff>
    </xdr:to>
    <xdr:pic>
      <xdr:nvPicPr>
        <xdr:cNvPr id="2" name="Image 1"/>
        <xdr:cNvPicPr>
          <a:picLocks/>
        </xdr:cNvPicPr>
      </xdr:nvPicPr>
      <xdr:blipFill>
        <a:blip xmlns:r="http://schemas.openxmlformats.org/officeDocument/2006/relationships" r:embed="rId1" cstate="print"/>
        <a:stretch>
          <a:fillRect/>
        </a:stretch>
      </xdr:blipFill>
      <xdr:spPr>
        <a:xfrm>
          <a:off x="3286125" y="466725"/>
          <a:ext cx="1438275" cy="1143000"/>
        </a:xfrm>
        <a:prstGeom prst="rect">
          <a:avLst/>
        </a:prstGeom>
        <a:ln>
          <a:prstDash val="solid"/>
        </a:ln>
      </xdr:spPr>
    </xdr:pic>
    <xdr:clientData/>
  </xdr:twoCellAnchor>
  <xdr:twoCellAnchor editAs="oneCell">
    <xdr:from>
      <xdr:col>4</xdr:col>
      <xdr:colOff>0</xdr:colOff>
      <xdr:row>2</xdr:row>
      <xdr:rowOff>0</xdr:rowOff>
    </xdr:from>
    <xdr:to>
      <xdr:col>5</xdr:col>
      <xdr:colOff>-1</xdr:colOff>
      <xdr:row>3</xdr:row>
      <xdr:rowOff>0</xdr:rowOff>
    </xdr:to>
    <xdr:pic>
      <xdr:nvPicPr>
        <xdr:cNvPr id="3" name="Image 2"/>
        <xdr:cNvPicPr>
          <a:picLocks/>
        </xdr:cNvPicPr>
      </xdr:nvPicPr>
      <xdr:blipFill>
        <a:blip xmlns:r="http://schemas.openxmlformats.org/officeDocument/2006/relationships" r:embed="rId2" cstate="print"/>
        <a:stretch>
          <a:fillRect/>
        </a:stretch>
      </xdr:blipFill>
      <xdr:spPr>
        <a:xfrm>
          <a:off x="3286125" y="1609725"/>
          <a:ext cx="1438275" cy="1143000"/>
        </a:xfrm>
        <a:prstGeom prst="rect">
          <a:avLst/>
        </a:prstGeom>
        <a:ln>
          <a:prstDash val="solid"/>
        </a:ln>
      </xdr:spPr>
    </xdr:pic>
    <xdr:clientData/>
  </xdr:twoCellAnchor>
  <xdr:twoCellAnchor editAs="oneCell">
    <xdr:from>
      <xdr:col>4</xdr:col>
      <xdr:colOff>0</xdr:colOff>
      <xdr:row>3</xdr:row>
      <xdr:rowOff>0</xdr:rowOff>
    </xdr:from>
    <xdr:to>
      <xdr:col>5</xdr:col>
      <xdr:colOff>-1</xdr:colOff>
      <xdr:row>4</xdr:row>
      <xdr:rowOff>0</xdr:rowOff>
    </xdr:to>
    <xdr:pic>
      <xdr:nvPicPr>
        <xdr:cNvPr id="4" name="Image 3"/>
        <xdr:cNvPicPr>
          <a:picLocks/>
        </xdr:cNvPicPr>
      </xdr:nvPicPr>
      <xdr:blipFill>
        <a:blip xmlns:r="http://schemas.openxmlformats.org/officeDocument/2006/relationships" r:embed="rId3" cstate="print"/>
        <a:stretch>
          <a:fillRect/>
        </a:stretch>
      </xdr:blipFill>
      <xdr:spPr>
        <a:xfrm>
          <a:off x="3286125" y="2752725"/>
          <a:ext cx="1438275" cy="1143000"/>
        </a:xfrm>
        <a:prstGeom prst="rect">
          <a:avLst/>
        </a:prstGeom>
        <a:ln>
          <a:prstDash val="solid"/>
        </a:ln>
      </xdr:spPr>
    </xdr:pic>
    <xdr:clientData/>
  </xdr:twoCellAnchor>
  <xdr:twoCellAnchor editAs="oneCell">
    <xdr:from>
      <xdr:col>4</xdr:col>
      <xdr:colOff>0</xdr:colOff>
      <xdr:row>4</xdr:row>
      <xdr:rowOff>0</xdr:rowOff>
    </xdr:from>
    <xdr:to>
      <xdr:col>5</xdr:col>
      <xdr:colOff>-1</xdr:colOff>
      <xdr:row>5</xdr:row>
      <xdr:rowOff>0</xdr:rowOff>
    </xdr:to>
    <xdr:pic>
      <xdr:nvPicPr>
        <xdr:cNvPr id="5" name="Image 4"/>
        <xdr:cNvPicPr>
          <a:picLocks/>
        </xdr:cNvPicPr>
      </xdr:nvPicPr>
      <xdr:blipFill>
        <a:blip xmlns:r="http://schemas.openxmlformats.org/officeDocument/2006/relationships" r:embed="rId4" cstate="print"/>
        <a:stretch>
          <a:fillRect/>
        </a:stretch>
      </xdr:blipFill>
      <xdr:spPr>
        <a:xfrm>
          <a:off x="3286125" y="3895725"/>
          <a:ext cx="1438275" cy="1143000"/>
        </a:xfrm>
        <a:prstGeom prst="rect">
          <a:avLst/>
        </a:prstGeom>
        <a:ln>
          <a:prstDash val="solid"/>
        </a:ln>
      </xdr:spPr>
    </xdr:pic>
    <xdr:clientData/>
  </xdr:twoCellAnchor>
  <xdr:twoCellAnchor editAs="oneCell">
    <xdr:from>
      <xdr:col>4</xdr:col>
      <xdr:colOff>0</xdr:colOff>
      <xdr:row>5</xdr:row>
      <xdr:rowOff>0</xdr:rowOff>
    </xdr:from>
    <xdr:to>
      <xdr:col>5</xdr:col>
      <xdr:colOff>-1</xdr:colOff>
      <xdr:row>6</xdr:row>
      <xdr:rowOff>0</xdr:rowOff>
    </xdr:to>
    <xdr:pic>
      <xdr:nvPicPr>
        <xdr:cNvPr id="6" name="Image 5"/>
        <xdr:cNvPicPr>
          <a:picLocks/>
        </xdr:cNvPicPr>
      </xdr:nvPicPr>
      <xdr:blipFill>
        <a:blip xmlns:r="http://schemas.openxmlformats.org/officeDocument/2006/relationships" r:embed="rId5" cstate="print"/>
        <a:stretch>
          <a:fillRect/>
        </a:stretch>
      </xdr:blipFill>
      <xdr:spPr>
        <a:xfrm>
          <a:off x="3286125" y="5038725"/>
          <a:ext cx="1438275" cy="1143000"/>
        </a:xfrm>
        <a:prstGeom prst="rect">
          <a:avLst/>
        </a:prstGeom>
        <a:ln>
          <a:prstDash val="solid"/>
        </a:ln>
      </xdr:spPr>
    </xdr:pic>
    <xdr:clientData/>
  </xdr:twoCellAnchor>
  <xdr:twoCellAnchor editAs="oneCell">
    <xdr:from>
      <xdr:col>4</xdr:col>
      <xdr:colOff>0</xdr:colOff>
      <xdr:row>6</xdr:row>
      <xdr:rowOff>0</xdr:rowOff>
    </xdr:from>
    <xdr:to>
      <xdr:col>5</xdr:col>
      <xdr:colOff>-1</xdr:colOff>
      <xdr:row>7</xdr:row>
      <xdr:rowOff>0</xdr:rowOff>
    </xdr:to>
    <xdr:pic>
      <xdr:nvPicPr>
        <xdr:cNvPr id="7" name="Image 6"/>
        <xdr:cNvPicPr>
          <a:picLocks/>
        </xdr:cNvPicPr>
      </xdr:nvPicPr>
      <xdr:blipFill>
        <a:blip xmlns:r="http://schemas.openxmlformats.org/officeDocument/2006/relationships" r:embed="rId6" cstate="print"/>
        <a:stretch>
          <a:fillRect/>
        </a:stretch>
      </xdr:blipFill>
      <xdr:spPr>
        <a:xfrm>
          <a:off x="3286125" y="6181725"/>
          <a:ext cx="1438275" cy="1143000"/>
        </a:xfrm>
        <a:prstGeom prst="rect">
          <a:avLst/>
        </a:prstGeom>
        <a:ln>
          <a:prstDash val="solid"/>
        </a:ln>
      </xdr:spPr>
    </xdr:pic>
    <xdr:clientData/>
  </xdr:twoCellAnchor>
  <xdr:twoCellAnchor editAs="oneCell">
    <xdr:from>
      <xdr:col>4</xdr:col>
      <xdr:colOff>0</xdr:colOff>
      <xdr:row>7</xdr:row>
      <xdr:rowOff>0</xdr:rowOff>
    </xdr:from>
    <xdr:to>
      <xdr:col>5</xdr:col>
      <xdr:colOff>-1</xdr:colOff>
      <xdr:row>8</xdr:row>
      <xdr:rowOff>0</xdr:rowOff>
    </xdr:to>
    <xdr:pic>
      <xdr:nvPicPr>
        <xdr:cNvPr id="8" name="Image 7"/>
        <xdr:cNvPicPr>
          <a:picLocks/>
        </xdr:cNvPicPr>
      </xdr:nvPicPr>
      <xdr:blipFill>
        <a:blip xmlns:r="http://schemas.openxmlformats.org/officeDocument/2006/relationships" r:embed="rId7" cstate="print"/>
        <a:stretch>
          <a:fillRect/>
        </a:stretch>
      </xdr:blipFill>
      <xdr:spPr>
        <a:xfrm>
          <a:off x="3286125" y="7324725"/>
          <a:ext cx="1438275" cy="1143000"/>
        </a:xfrm>
        <a:prstGeom prst="rect">
          <a:avLst/>
        </a:prstGeom>
        <a:ln>
          <a:prstDash val="solid"/>
        </a:ln>
      </xdr:spPr>
    </xdr:pic>
    <xdr:clientData/>
  </xdr:twoCellAnchor>
  <xdr:twoCellAnchor editAs="oneCell">
    <xdr:from>
      <xdr:col>4</xdr:col>
      <xdr:colOff>0</xdr:colOff>
      <xdr:row>8</xdr:row>
      <xdr:rowOff>0</xdr:rowOff>
    </xdr:from>
    <xdr:to>
      <xdr:col>5</xdr:col>
      <xdr:colOff>-1</xdr:colOff>
      <xdr:row>9</xdr:row>
      <xdr:rowOff>0</xdr:rowOff>
    </xdr:to>
    <xdr:pic>
      <xdr:nvPicPr>
        <xdr:cNvPr id="9" name="Image 8"/>
        <xdr:cNvPicPr>
          <a:picLocks/>
        </xdr:cNvPicPr>
      </xdr:nvPicPr>
      <xdr:blipFill>
        <a:blip xmlns:r="http://schemas.openxmlformats.org/officeDocument/2006/relationships" r:embed="rId8" cstate="print"/>
        <a:stretch>
          <a:fillRect/>
        </a:stretch>
      </xdr:blipFill>
      <xdr:spPr>
        <a:xfrm>
          <a:off x="3286125" y="8467725"/>
          <a:ext cx="1438275" cy="1143000"/>
        </a:xfrm>
        <a:prstGeom prst="rect">
          <a:avLst/>
        </a:prstGeom>
        <a:ln>
          <a:prstDash val="solid"/>
        </a:ln>
      </xdr:spPr>
    </xdr:pic>
    <xdr:clientData/>
  </xdr:twoCellAnchor>
  <xdr:twoCellAnchor editAs="oneCell">
    <xdr:from>
      <xdr:col>4</xdr:col>
      <xdr:colOff>0</xdr:colOff>
      <xdr:row>9</xdr:row>
      <xdr:rowOff>0</xdr:rowOff>
    </xdr:from>
    <xdr:to>
      <xdr:col>5</xdr:col>
      <xdr:colOff>-1</xdr:colOff>
      <xdr:row>10</xdr:row>
      <xdr:rowOff>0</xdr:rowOff>
    </xdr:to>
    <xdr:pic>
      <xdr:nvPicPr>
        <xdr:cNvPr id="10" name="Image 9"/>
        <xdr:cNvPicPr>
          <a:picLocks/>
        </xdr:cNvPicPr>
      </xdr:nvPicPr>
      <xdr:blipFill>
        <a:blip xmlns:r="http://schemas.openxmlformats.org/officeDocument/2006/relationships" r:embed="rId9" cstate="print"/>
        <a:stretch>
          <a:fillRect/>
        </a:stretch>
      </xdr:blipFill>
      <xdr:spPr>
        <a:xfrm>
          <a:off x="3286125" y="9610725"/>
          <a:ext cx="1438275" cy="1143000"/>
        </a:xfrm>
        <a:prstGeom prst="rect">
          <a:avLst/>
        </a:prstGeom>
        <a:ln>
          <a:prstDash val="solid"/>
        </a:ln>
      </xdr:spPr>
    </xdr:pic>
    <xdr:clientData/>
  </xdr:twoCellAnchor>
  <xdr:twoCellAnchor editAs="oneCell">
    <xdr:from>
      <xdr:col>4</xdr:col>
      <xdr:colOff>0</xdr:colOff>
      <xdr:row>10</xdr:row>
      <xdr:rowOff>0</xdr:rowOff>
    </xdr:from>
    <xdr:to>
      <xdr:col>5</xdr:col>
      <xdr:colOff>-1</xdr:colOff>
      <xdr:row>11</xdr:row>
      <xdr:rowOff>0</xdr:rowOff>
    </xdr:to>
    <xdr:pic>
      <xdr:nvPicPr>
        <xdr:cNvPr id="11" name="Image 10"/>
        <xdr:cNvPicPr>
          <a:picLocks/>
        </xdr:cNvPicPr>
      </xdr:nvPicPr>
      <xdr:blipFill>
        <a:blip xmlns:r="http://schemas.openxmlformats.org/officeDocument/2006/relationships" r:embed="rId10" cstate="print"/>
        <a:stretch>
          <a:fillRect/>
        </a:stretch>
      </xdr:blipFill>
      <xdr:spPr>
        <a:xfrm>
          <a:off x="3286125" y="10753725"/>
          <a:ext cx="1438275" cy="1143000"/>
        </a:xfrm>
        <a:prstGeom prst="rect">
          <a:avLst/>
        </a:prstGeom>
        <a:ln>
          <a:prstDash val="solid"/>
        </a:ln>
      </xdr:spPr>
    </xdr:pic>
    <xdr:clientData/>
  </xdr:twoCellAnchor>
  <xdr:twoCellAnchor editAs="oneCell">
    <xdr:from>
      <xdr:col>4</xdr:col>
      <xdr:colOff>0</xdr:colOff>
      <xdr:row>11</xdr:row>
      <xdr:rowOff>0</xdr:rowOff>
    </xdr:from>
    <xdr:to>
      <xdr:col>5</xdr:col>
      <xdr:colOff>-1</xdr:colOff>
      <xdr:row>12</xdr:row>
      <xdr:rowOff>0</xdr:rowOff>
    </xdr:to>
    <xdr:pic>
      <xdr:nvPicPr>
        <xdr:cNvPr id="12" name="Image 11"/>
        <xdr:cNvPicPr>
          <a:picLocks/>
        </xdr:cNvPicPr>
      </xdr:nvPicPr>
      <xdr:blipFill>
        <a:blip xmlns:r="http://schemas.openxmlformats.org/officeDocument/2006/relationships" r:embed="rId11" cstate="print"/>
        <a:stretch>
          <a:fillRect/>
        </a:stretch>
      </xdr:blipFill>
      <xdr:spPr>
        <a:xfrm>
          <a:off x="3286125" y="11896725"/>
          <a:ext cx="1438275" cy="1143000"/>
        </a:xfrm>
        <a:prstGeom prst="rect">
          <a:avLst/>
        </a:prstGeom>
        <a:ln>
          <a:prstDash val="solid"/>
        </a:ln>
      </xdr:spPr>
    </xdr:pic>
    <xdr:clientData/>
  </xdr:twoCellAnchor>
  <xdr:twoCellAnchor editAs="oneCell">
    <xdr:from>
      <xdr:col>4</xdr:col>
      <xdr:colOff>0</xdr:colOff>
      <xdr:row>12</xdr:row>
      <xdr:rowOff>0</xdr:rowOff>
    </xdr:from>
    <xdr:to>
      <xdr:col>5</xdr:col>
      <xdr:colOff>-1</xdr:colOff>
      <xdr:row>13</xdr:row>
      <xdr:rowOff>0</xdr:rowOff>
    </xdr:to>
    <xdr:pic>
      <xdr:nvPicPr>
        <xdr:cNvPr id="13" name="Image 12"/>
        <xdr:cNvPicPr>
          <a:picLocks/>
        </xdr:cNvPicPr>
      </xdr:nvPicPr>
      <xdr:blipFill>
        <a:blip xmlns:r="http://schemas.openxmlformats.org/officeDocument/2006/relationships" r:embed="rId12" cstate="print"/>
        <a:stretch>
          <a:fillRect/>
        </a:stretch>
      </xdr:blipFill>
      <xdr:spPr>
        <a:xfrm>
          <a:off x="3286125" y="13039725"/>
          <a:ext cx="1438275" cy="1143000"/>
        </a:xfrm>
        <a:prstGeom prst="rect">
          <a:avLst/>
        </a:prstGeom>
        <a:ln>
          <a:prstDash val="solid"/>
        </a:ln>
      </xdr:spPr>
    </xdr:pic>
    <xdr:clientData/>
  </xdr:twoCellAnchor>
  <xdr:twoCellAnchor editAs="oneCell">
    <xdr:from>
      <xdr:col>4</xdr:col>
      <xdr:colOff>0</xdr:colOff>
      <xdr:row>13</xdr:row>
      <xdr:rowOff>0</xdr:rowOff>
    </xdr:from>
    <xdr:to>
      <xdr:col>5</xdr:col>
      <xdr:colOff>-1</xdr:colOff>
      <xdr:row>14</xdr:row>
      <xdr:rowOff>0</xdr:rowOff>
    </xdr:to>
    <xdr:pic>
      <xdr:nvPicPr>
        <xdr:cNvPr id="14" name="Image 13"/>
        <xdr:cNvPicPr>
          <a:picLocks/>
        </xdr:cNvPicPr>
      </xdr:nvPicPr>
      <xdr:blipFill>
        <a:blip xmlns:r="http://schemas.openxmlformats.org/officeDocument/2006/relationships" r:embed="rId13" cstate="print"/>
        <a:stretch>
          <a:fillRect/>
        </a:stretch>
      </xdr:blipFill>
      <xdr:spPr>
        <a:xfrm>
          <a:off x="3286125" y="14182725"/>
          <a:ext cx="1438275" cy="1143000"/>
        </a:xfrm>
        <a:prstGeom prst="rect">
          <a:avLst/>
        </a:prstGeom>
        <a:ln>
          <a:prstDash val="solid"/>
        </a:ln>
      </xdr:spPr>
    </xdr:pic>
    <xdr:clientData/>
  </xdr:twoCellAnchor>
  <xdr:twoCellAnchor editAs="oneCell">
    <xdr:from>
      <xdr:col>4</xdr:col>
      <xdr:colOff>0</xdr:colOff>
      <xdr:row>14</xdr:row>
      <xdr:rowOff>0</xdr:rowOff>
    </xdr:from>
    <xdr:to>
      <xdr:col>5</xdr:col>
      <xdr:colOff>-1</xdr:colOff>
      <xdr:row>15</xdr:row>
      <xdr:rowOff>0</xdr:rowOff>
    </xdr:to>
    <xdr:pic>
      <xdr:nvPicPr>
        <xdr:cNvPr id="15" name="Image 14"/>
        <xdr:cNvPicPr>
          <a:picLocks/>
        </xdr:cNvPicPr>
      </xdr:nvPicPr>
      <xdr:blipFill>
        <a:blip xmlns:r="http://schemas.openxmlformats.org/officeDocument/2006/relationships" r:embed="rId14" cstate="print"/>
        <a:stretch>
          <a:fillRect/>
        </a:stretch>
      </xdr:blipFill>
      <xdr:spPr>
        <a:xfrm>
          <a:off x="3286125" y="15325725"/>
          <a:ext cx="1438275" cy="1143000"/>
        </a:xfrm>
        <a:prstGeom prst="rect">
          <a:avLst/>
        </a:prstGeom>
        <a:ln>
          <a:prstDash val="solid"/>
        </a:ln>
      </xdr:spPr>
    </xdr:pic>
    <xdr:clientData/>
  </xdr:twoCellAnchor>
  <xdr:twoCellAnchor editAs="oneCell">
    <xdr:from>
      <xdr:col>4</xdr:col>
      <xdr:colOff>0</xdr:colOff>
      <xdr:row>15</xdr:row>
      <xdr:rowOff>0</xdr:rowOff>
    </xdr:from>
    <xdr:to>
      <xdr:col>5</xdr:col>
      <xdr:colOff>-1</xdr:colOff>
      <xdr:row>16</xdr:row>
      <xdr:rowOff>0</xdr:rowOff>
    </xdr:to>
    <xdr:pic>
      <xdr:nvPicPr>
        <xdr:cNvPr id="16" name="Image 15"/>
        <xdr:cNvPicPr>
          <a:picLocks/>
        </xdr:cNvPicPr>
      </xdr:nvPicPr>
      <xdr:blipFill>
        <a:blip xmlns:r="http://schemas.openxmlformats.org/officeDocument/2006/relationships" r:embed="rId15" cstate="print"/>
        <a:stretch>
          <a:fillRect/>
        </a:stretch>
      </xdr:blipFill>
      <xdr:spPr>
        <a:xfrm>
          <a:off x="3286125" y="16468725"/>
          <a:ext cx="1438275" cy="1143000"/>
        </a:xfrm>
        <a:prstGeom prst="rect">
          <a:avLst/>
        </a:prstGeom>
        <a:ln>
          <a:prstDash val="solid"/>
        </a:ln>
      </xdr:spPr>
    </xdr:pic>
    <xdr:clientData/>
  </xdr:twoCellAnchor>
  <xdr:twoCellAnchor editAs="oneCell">
    <xdr:from>
      <xdr:col>4</xdr:col>
      <xdr:colOff>0</xdr:colOff>
      <xdr:row>16</xdr:row>
      <xdr:rowOff>0</xdr:rowOff>
    </xdr:from>
    <xdr:to>
      <xdr:col>5</xdr:col>
      <xdr:colOff>-1</xdr:colOff>
      <xdr:row>17</xdr:row>
      <xdr:rowOff>0</xdr:rowOff>
    </xdr:to>
    <xdr:pic>
      <xdr:nvPicPr>
        <xdr:cNvPr id="17" name="Image 16"/>
        <xdr:cNvPicPr>
          <a:picLocks/>
        </xdr:cNvPicPr>
      </xdr:nvPicPr>
      <xdr:blipFill>
        <a:blip xmlns:r="http://schemas.openxmlformats.org/officeDocument/2006/relationships" r:embed="rId16" cstate="print"/>
        <a:stretch>
          <a:fillRect/>
        </a:stretch>
      </xdr:blipFill>
      <xdr:spPr>
        <a:xfrm>
          <a:off x="3286125" y="17611725"/>
          <a:ext cx="1438275" cy="1143000"/>
        </a:xfrm>
        <a:prstGeom prst="rect">
          <a:avLst/>
        </a:prstGeom>
        <a:ln>
          <a:prstDash val="solid"/>
        </a:ln>
      </xdr:spPr>
    </xdr:pic>
    <xdr:clientData/>
  </xdr:twoCellAnchor>
  <xdr:twoCellAnchor editAs="oneCell">
    <xdr:from>
      <xdr:col>4</xdr:col>
      <xdr:colOff>0</xdr:colOff>
      <xdr:row>17</xdr:row>
      <xdr:rowOff>0</xdr:rowOff>
    </xdr:from>
    <xdr:to>
      <xdr:col>5</xdr:col>
      <xdr:colOff>-1</xdr:colOff>
      <xdr:row>18</xdr:row>
      <xdr:rowOff>0</xdr:rowOff>
    </xdr:to>
    <xdr:pic>
      <xdr:nvPicPr>
        <xdr:cNvPr id="18" name="Image 17"/>
        <xdr:cNvPicPr>
          <a:picLocks/>
        </xdr:cNvPicPr>
      </xdr:nvPicPr>
      <xdr:blipFill>
        <a:blip xmlns:r="http://schemas.openxmlformats.org/officeDocument/2006/relationships" r:embed="rId17" cstate="print"/>
        <a:stretch>
          <a:fillRect/>
        </a:stretch>
      </xdr:blipFill>
      <xdr:spPr>
        <a:xfrm>
          <a:off x="3286125" y="18754725"/>
          <a:ext cx="1438275" cy="1143000"/>
        </a:xfrm>
        <a:prstGeom prst="rect">
          <a:avLst/>
        </a:prstGeom>
        <a:ln>
          <a:prstDash val="solid"/>
        </a:ln>
      </xdr:spPr>
    </xdr:pic>
    <xdr:clientData/>
  </xdr:twoCellAnchor>
  <xdr:twoCellAnchor editAs="oneCell">
    <xdr:from>
      <xdr:col>4</xdr:col>
      <xdr:colOff>0</xdr:colOff>
      <xdr:row>18</xdr:row>
      <xdr:rowOff>0</xdr:rowOff>
    </xdr:from>
    <xdr:to>
      <xdr:col>5</xdr:col>
      <xdr:colOff>-1</xdr:colOff>
      <xdr:row>19</xdr:row>
      <xdr:rowOff>0</xdr:rowOff>
    </xdr:to>
    <xdr:pic>
      <xdr:nvPicPr>
        <xdr:cNvPr id="19" name="Image 18"/>
        <xdr:cNvPicPr>
          <a:picLocks/>
        </xdr:cNvPicPr>
      </xdr:nvPicPr>
      <xdr:blipFill>
        <a:blip xmlns:r="http://schemas.openxmlformats.org/officeDocument/2006/relationships" r:embed="rId18" cstate="print"/>
        <a:stretch>
          <a:fillRect/>
        </a:stretch>
      </xdr:blipFill>
      <xdr:spPr>
        <a:xfrm>
          <a:off x="3286125" y="19897725"/>
          <a:ext cx="1438275" cy="1143000"/>
        </a:xfrm>
        <a:prstGeom prst="rect">
          <a:avLst/>
        </a:prstGeom>
        <a:ln>
          <a:prstDash val="solid"/>
        </a:ln>
      </xdr:spPr>
    </xdr:pic>
    <xdr:clientData/>
  </xdr:twoCellAnchor>
  <xdr:twoCellAnchor editAs="oneCell">
    <xdr:from>
      <xdr:col>4</xdr:col>
      <xdr:colOff>0</xdr:colOff>
      <xdr:row>19</xdr:row>
      <xdr:rowOff>0</xdr:rowOff>
    </xdr:from>
    <xdr:to>
      <xdr:col>5</xdr:col>
      <xdr:colOff>-1</xdr:colOff>
      <xdr:row>20</xdr:row>
      <xdr:rowOff>0</xdr:rowOff>
    </xdr:to>
    <xdr:pic>
      <xdr:nvPicPr>
        <xdr:cNvPr id="20" name="Image 19"/>
        <xdr:cNvPicPr>
          <a:picLocks/>
        </xdr:cNvPicPr>
      </xdr:nvPicPr>
      <xdr:blipFill>
        <a:blip xmlns:r="http://schemas.openxmlformats.org/officeDocument/2006/relationships" r:embed="rId19" cstate="print"/>
        <a:stretch>
          <a:fillRect/>
        </a:stretch>
      </xdr:blipFill>
      <xdr:spPr>
        <a:xfrm>
          <a:off x="3286125" y="21040725"/>
          <a:ext cx="1438275" cy="1143000"/>
        </a:xfrm>
        <a:prstGeom prst="rect">
          <a:avLst/>
        </a:prstGeom>
        <a:ln>
          <a:prstDash val="solid"/>
        </a:ln>
      </xdr:spPr>
    </xdr:pic>
    <xdr:clientData/>
  </xdr:twoCellAnchor>
  <xdr:twoCellAnchor editAs="oneCell">
    <xdr:from>
      <xdr:col>4</xdr:col>
      <xdr:colOff>0</xdr:colOff>
      <xdr:row>20</xdr:row>
      <xdr:rowOff>0</xdr:rowOff>
    </xdr:from>
    <xdr:to>
      <xdr:col>5</xdr:col>
      <xdr:colOff>-1</xdr:colOff>
      <xdr:row>21</xdr:row>
      <xdr:rowOff>0</xdr:rowOff>
    </xdr:to>
    <xdr:pic>
      <xdr:nvPicPr>
        <xdr:cNvPr id="21" name="Image 20"/>
        <xdr:cNvPicPr>
          <a:picLocks/>
        </xdr:cNvPicPr>
      </xdr:nvPicPr>
      <xdr:blipFill>
        <a:blip xmlns:r="http://schemas.openxmlformats.org/officeDocument/2006/relationships" r:embed="rId20" cstate="print"/>
        <a:stretch>
          <a:fillRect/>
        </a:stretch>
      </xdr:blipFill>
      <xdr:spPr>
        <a:xfrm>
          <a:off x="3286125" y="22183725"/>
          <a:ext cx="1438275" cy="1143000"/>
        </a:xfrm>
        <a:prstGeom prst="rect">
          <a:avLst/>
        </a:prstGeom>
        <a:ln>
          <a:prstDash val="solid"/>
        </a:ln>
      </xdr:spPr>
    </xdr:pic>
    <xdr:clientData/>
  </xdr:twoCellAnchor>
  <xdr:twoCellAnchor editAs="oneCell">
    <xdr:from>
      <xdr:col>4</xdr:col>
      <xdr:colOff>0</xdr:colOff>
      <xdr:row>21</xdr:row>
      <xdr:rowOff>0</xdr:rowOff>
    </xdr:from>
    <xdr:to>
      <xdr:col>5</xdr:col>
      <xdr:colOff>-1</xdr:colOff>
      <xdr:row>22</xdr:row>
      <xdr:rowOff>0</xdr:rowOff>
    </xdr:to>
    <xdr:pic>
      <xdr:nvPicPr>
        <xdr:cNvPr id="22" name="Image 21"/>
        <xdr:cNvPicPr>
          <a:picLocks/>
        </xdr:cNvPicPr>
      </xdr:nvPicPr>
      <xdr:blipFill>
        <a:blip xmlns:r="http://schemas.openxmlformats.org/officeDocument/2006/relationships" r:embed="rId21" cstate="print"/>
        <a:stretch>
          <a:fillRect/>
        </a:stretch>
      </xdr:blipFill>
      <xdr:spPr>
        <a:xfrm>
          <a:off x="3286125" y="23326725"/>
          <a:ext cx="1438275" cy="1143000"/>
        </a:xfrm>
        <a:prstGeom prst="rect">
          <a:avLst/>
        </a:prstGeom>
        <a:ln>
          <a:prstDash val="solid"/>
        </a:ln>
      </xdr:spPr>
    </xdr:pic>
    <xdr:clientData/>
  </xdr:twoCellAnchor>
  <xdr:twoCellAnchor editAs="oneCell">
    <xdr:from>
      <xdr:col>4</xdr:col>
      <xdr:colOff>0</xdr:colOff>
      <xdr:row>22</xdr:row>
      <xdr:rowOff>0</xdr:rowOff>
    </xdr:from>
    <xdr:to>
      <xdr:col>5</xdr:col>
      <xdr:colOff>-1</xdr:colOff>
      <xdr:row>23</xdr:row>
      <xdr:rowOff>0</xdr:rowOff>
    </xdr:to>
    <xdr:pic>
      <xdr:nvPicPr>
        <xdr:cNvPr id="23" name="Image 22"/>
        <xdr:cNvPicPr>
          <a:picLocks/>
        </xdr:cNvPicPr>
      </xdr:nvPicPr>
      <xdr:blipFill>
        <a:blip xmlns:r="http://schemas.openxmlformats.org/officeDocument/2006/relationships" r:embed="rId22" cstate="print"/>
        <a:stretch>
          <a:fillRect/>
        </a:stretch>
      </xdr:blipFill>
      <xdr:spPr>
        <a:xfrm>
          <a:off x="3286125" y="24469725"/>
          <a:ext cx="1438275" cy="1143000"/>
        </a:xfrm>
        <a:prstGeom prst="rect">
          <a:avLst/>
        </a:prstGeom>
        <a:ln>
          <a:prstDash val="solid"/>
        </a:ln>
      </xdr:spPr>
    </xdr:pic>
    <xdr:clientData/>
  </xdr:twoCellAnchor>
  <xdr:twoCellAnchor editAs="oneCell">
    <xdr:from>
      <xdr:col>4</xdr:col>
      <xdr:colOff>0</xdr:colOff>
      <xdr:row>23</xdr:row>
      <xdr:rowOff>0</xdr:rowOff>
    </xdr:from>
    <xdr:to>
      <xdr:col>5</xdr:col>
      <xdr:colOff>-1</xdr:colOff>
      <xdr:row>24</xdr:row>
      <xdr:rowOff>0</xdr:rowOff>
    </xdr:to>
    <xdr:pic>
      <xdr:nvPicPr>
        <xdr:cNvPr id="24" name="Image 23"/>
        <xdr:cNvPicPr>
          <a:picLocks/>
        </xdr:cNvPicPr>
      </xdr:nvPicPr>
      <xdr:blipFill>
        <a:blip xmlns:r="http://schemas.openxmlformats.org/officeDocument/2006/relationships" r:embed="rId23" cstate="print"/>
        <a:stretch>
          <a:fillRect/>
        </a:stretch>
      </xdr:blipFill>
      <xdr:spPr>
        <a:xfrm>
          <a:off x="3286125" y="25612725"/>
          <a:ext cx="1438275" cy="1143000"/>
        </a:xfrm>
        <a:prstGeom prst="rect">
          <a:avLst/>
        </a:prstGeom>
        <a:ln>
          <a:prstDash val="solid"/>
        </a:ln>
      </xdr:spPr>
    </xdr:pic>
    <xdr:clientData/>
  </xdr:twoCellAnchor>
  <xdr:twoCellAnchor editAs="oneCell">
    <xdr:from>
      <xdr:col>4</xdr:col>
      <xdr:colOff>0</xdr:colOff>
      <xdr:row>24</xdr:row>
      <xdr:rowOff>0</xdr:rowOff>
    </xdr:from>
    <xdr:to>
      <xdr:col>5</xdr:col>
      <xdr:colOff>-1</xdr:colOff>
      <xdr:row>25</xdr:row>
      <xdr:rowOff>0</xdr:rowOff>
    </xdr:to>
    <xdr:pic>
      <xdr:nvPicPr>
        <xdr:cNvPr id="25" name="Image 24"/>
        <xdr:cNvPicPr>
          <a:picLocks/>
        </xdr:cNvPicPr>
      </xdr:nvPicPr>
      <xdr:blipFill>
        <a:blip xmlns:r="http://schemas.openxmlformats.org/officeDocument/2006/relationships" r:embed="rId24" cstate="print"/>
        <a:stretch>
          <a:fillRect/>
        </a:stretch>
      </xdr:blipFill>
      <xdr:spPr>
        <a:xfrm>
          <a:off x="3286125" y="26755725"/>
          <a:ext cx="1438275" cy="1143000"/>
        </a:xfrm>
        <a:prstGeom prst="rect">
          <a:avLst/>
        </a:prstGeom>
        <a:ln>
          <a:prstDash val="solid"/>
        </a:ln>
      </xdr:spPr>
    </xdr:pic>
    <xdr:clientData/>
  </xdr:twoCellAnchor>
  <xdr:twoCellAnchor editAs="oneCell">
    <xdr:from>
      <xdr:col>4</xdr:col>
      <xdr:colOff>0</xdr:colOff>
      <xdr:row>25</xdr:row>
      <xdr:rowOff>0</xdr:rowOff>
    </xdr:from>
    <xdr:to>
      <xdr:col>5</xdr:col>
      <xdr:colOff>-1</xdr:colOff>
      <xdr:row>26</xdr:row>
      <xdr:rowOff>0</xdr:rowOff>
    </xdr:to>
    <xdr:pic>
      <xdr:nvPicPr>
        <xdr:cNvPr id="26" name="Image 25"/>
        <xdr:cNvPicPr>
          <a:picLocks/>
        </xdr:cNvPicPr>
      </xdr:nvPicPr>
      <xdr:blipFill>
        <a:blip xmlns:r="http://schemas.openxmlformats.org/officeDocument/2006/relationships" r:embed="rId25" cstate="print"/>
        <a:stretch>
          <a:fillRect/>
        </a:stretch>
      </xdr:blipFill>
      <xdr:spPr>
        <a:xfrm>
          <a:off x="3286125" y="27898725"/>
          <a:ext cx="1438275" cy="1143000"/>
        </a:xfrm>
        <a:prstGeom prst="rect">
          <a:avLst/>
        </a:prstGeom>
        <a:ln>
          <a:prstDash val="solid"/>
        </a:ln>
      </xdr:spPr>
    </xdr:pic>
    <xdr:clientData/>
  </xdr:twoCellAnchor>
  <xdr:twoCellAnchor editAs="oneCell">
    <xdr:from>
      <xdr:col>4</xdr:col>
      <xdr:colOff>0</xdr:colOff>
      <xdr:row>26</xdr:row>
      <xdr:rowOff>0</xdr:rowOff>
    </xdr:from>
    <xdr:to>
      <xdr:col>5</xdr:col>
      <xdr:colOff>-1</xdr:colOff>
      <xdr:row>27</xdr:row>
      <xdr:rowOff>0</xdr:rowOff>
    </xdr:to>
    <xdr:pic>
      <xdr:nvPicPr>
        <xdr:cNvPr id="27" name="Image 26"/>
        <xdr:cNvPicPr>
          <a:picLocks/>
        </xdr:cNvPicPr>
      </xdr:nvPicPr>
      <xdr:blipFill>
        <a:blip xmlns:r="http://schemas.openxmlformats.org/officeDocument/2006/relationships" r:embed="rId26" cstate="print"/>
        <a:stretch>
          <a:fillRect/>
        </a:stretch>
      </xdr:blipFill>
      <xdr:spPr>
        <a:xfrm>
          <a:off x="3286125" y="29041725"/>
          <a:ext cx="1438275" cy="1143000"/>
        </a:xfrm>
        <a:prstGeom prst="rect">
          <a:avLst/>
        </a:prstGeom>
        <a:ln>
          <a:prstDash val="solid"/>
        </a:ln>
      </xdr:spPr>
    </xdr:pic>
    <xdr:clientData/>
  </xdr:twoCellAnchor>
  <xdr:twoCellAnchor editAs="oneCell">
    <xdr:from>
      <xdr:col>4</xdr:col>
      <xdr:colOff>0</xdr:colOff>
      <xdr:row>27</xdr:row>
      <xdr:rowOff>0</xdr:rowOff>
    </xdr:from>
    <xdr:to>
      <xdr:col>5</xdr:col>
      <xdr:colOff>-1</xdr:colOff>
      <xdr:row>28</xdr:row>
      <xdr:rowOff>0</xdr:rowOff>
    </xdr:to>
    <xdr:pic>
      <xdr:nvPicPr>
        <xdr:cNvPr id="28" name="Image 27"/>
        <xdr:cNvPicPr>
          <a:picLocks/>
        </xdr:cNvPicPr>
      </xdr:nvPicPr>
      <xdr:blipFill>
        <a:blip xmlns:r="http://schemas.openxmlformats.org/officeDocument/2006/relationships" r:embed="rId27" cstate="print"/>
        <a:stretch>
          <a:fillRect/>
        </a:stretch>
      </xdr:blipFill>
      <xdr:spPr>
        <a:xfrm>
          <a:off x="3286125" y="30184725"/>
          <a:ext cx="1438275" cy="1143000"/>
        </a:xfrm>
        <a:prstGeom prst="rect">
          <a:avLst/>
        </a:prstGeom>
        <a:ln>
          <a:prstDash val="solid"/>
        </a:ln>
      </xdr:spPr>
    </xdr:pic>
    <xdr:clientData/>
  </xdr:twoCellAnchor>
  <xdr:twoCellAnchor editAs="oneCell">
    <xdr:from>
      <xdr:col>4</xdr:col>
      <xdr:colOff>0</xdr:colOff>
      <xdr:row>28</xdr:row>
      <xdr:rowOff>0</xdr:rowOff>
    </xdr:from>
    <xdr:to>
      <xdr:col>5</xdr:col>
      <xdr:colOff>-1</xdr:colOff>
      <xdr:row>29</xdr:row>
      <xdr:rowOff>0</xdr:rowOff>
    </xdr:to>
    <xdr:pic>
      <xdr:nvPicPr>
        <xdr:cNvPr id="29" name="Image 28"/>
        <xdr:cNvPicPr>
          <a:picLocks/>
        </xdr:cNvPicPr>
      </xdr:nvPicPr>
      <xdr:blipFill>
        <a:blip xmlns:r="http://schemas.openxmlformats.org/officeDocument/2006/relationships" r:embed="rId28" cstate="print"/>
        <a:stretch>
          <a:fillRect/>
        </a:stretch>
      </xdr:blipFill>
      <xdr:spPr>
        <a:xfrm>
          <a:off x="3286125" y="31327725"/>
          <a:ext cx="1438275" cy="1143000"/>
        </a:xfrm>
        <a:prstGeom prst="rect">
          <a:avLst/>
        </a:prstGeom>
        <a:ln>
          <a:prstDash val="solid"/>
        </a:ln>
      </xdr:spPr>
    </xdr:pic>
    <xdr:clientData/>
  </xdr:twoCellAnchor>
  <xdr:twoCellAnchor editAs="oneCell">
    <xdr:from>
      <xdr:col>4</xdr:col>
      <xdr:colOff>0</xdr:colOff>
      <xdr:row>29</xdr:row>
      <xdr:rowOff>0</xdr:rowOff>
    </xdr:from>
    <xdr:to>
      <xdr:col>5</xdr:col>
      <xdr:colOff>-1</xdr:colOff>
      <xdr:row>30</xdr:row>
      <xdr:rowOff>0</xdr:rowOff>
    </xdr:to>
    <xdr:pic>
      <xdr:nvPicPr>
        <xdr:cNvPr id="30" name="Image 29"/>
        <xdr:cNvPicPr>
          <a:picLocks/>
        </xdr:cNvPicPr>
      </xdr:nvPicPr>
      <xdr:blipFill>
        <a:blip xmlns:r="http://schemas.openxmlformats.org/officeDocument/2006/relationships" r:embed="rId29" cstate="print"/>
        <a:stretch>
          <a:fillRect/>
        </a:stretch>
      </xdr:blipFill>
      <xdr:spPr>
        <a:xfrm>
          <a:off x="3286125" y="32470725"/>
          <a:ext cx="1438275" cy="1143000"/>
        </a:xfrm>
        <a:prstGeom prst="rect">
          <a:avLst/>
        </a:prstGeom>
        <a:ln>
          <a:prstDash val="solid"/>
        </a:ln>
      </xdr:spPr>
    </xdr:pic>
    <xdr:clientData/>
  </xdr:twoCellAnchor>
  <xdr:twoCellAnchor editAs="oneCell">
    <xdr:from>
      <xdr:col>4</xdr:col>
      <xdr:colOff>0</xdr:colOff>
      <xdr:row>30</xdr:row>
      <xdr:rowOff>0</xdr:rowOff>
    </xdr:from>
    <xdr:to>
      <xdr:col>5</xdr:col>
      <xdr:colOff>-1</xdr:colOff>
      <xdr:row>31</xdr:row>
      <xdr:rowOff>0</xdr:rowOff>
    </xdr:to>
    <xdr:pic>
      <xdr:nvPicPr>
        <xdr:cNvPr id="31" name="Image 30"/>
        <xdr:cNvPicPr>
          <a:picLocks/>
        </xdr:cNvPicPr>
      </xdr:nvPicPr>
      <xdr:blipFill>
        <a:blip xmlns:r="http://schemas.openxmlformats.org/officeDocument/2006/relationships" r:embed="rId30" cstate="print"/>
        <a:stretch>
          <a:fillRect/>
        </a:stretch>
      </xdr:blipFill>
      <xdr:spPr>
        <a:xfrm>
          <a:off x="3286125" y="33613725"/>
          <a:ext cx="1438275" cy="1143000"/>
        </a:xfrm>
        <a:prstGeom prst="rect">
          <a:avLst/>
        </a:prstGeom>
        <a:ln>
          <a:prstDash val="solid"/>
        </a:ln>
      </xdr:spPr>
    </xdr:pic>
    <xdr:clientData/>
  </xdr:twoCellAnchor>
  <xdr:twoCellAnchor editAs="oneCell">
    <xdr:from>
      <xdr:col>4</xdr:col>
      <xdr:colOff>0</xdr:colOff>
      <xdr:row>31</xdr:row>
      <xdr:rowOff>0</xdr:rowOff>
    </xdr:from>
    <xdr:to>
      <xdr:col>5</xdr:col>
      <xdr:colOff>-1</xdr:colOff>
      <xdr:row>32</xdr:row>
      <xdr:rowOff>0</xdr:rowOff>
    </xdr:to>
    <xdr:pic>
      <xdr:nvPicPr>
        <xdr:cNvPr id="32" name="Image 31"/>
        <xdr:cNvPicPr>
          <a:picLocks/>
        </xdr:cNvPicPr>
      </xdr:nvPicPr>
      <xdr:blipFill>
        <a:blip xmlns:r="http://schemas.openxmlformats.org/officeDocument/2006/relationships" r:embed="rId31" cstate="print"/>
        <a:stretch>
          <a:fillRect/>
        </a:stretch>
      </xdr:blipFill>
      <xdr:spPr>
        <a:xfrm>
          <a:off x="3286125" y="34756725"/>
          <a:ext cx="1438275" cy="1143000"/>
        </a:xfrm>
        <a:prstGeom prst="rect">
          <a:avLst/>
        </a:prstGeom>
        <a:ln>
          <a:prstDash val="solid"/>
        </a:ln>
      </xdr:spPr>
    </xdr:pic>
    <xdr:clientData/>
  </xdr:twoCellAnchor>
  <xdr:twoCellAnchor editAs="oneCell">
    <xdr:from>
      <xdr:col>4</xdr:col>
      <xdr:colOff>0</xdr:colOff>
      <xdr:row>32</xdr:row>
      <xdr:rowOff>0</xdr:rowOff>
    </xdr:from>
    <xdr:to>
      <xdr:col>5</xdr:col>
      <xdr:colOff>-1</xdr:colOff>
      <xdr:row>33</xdr:row>
      <xdr:rowOff>0</xdr:rowOff>
    </xdr:to>
    <xdr:pic>
      <xdr:nvPicPr>
        <xdr:cNvPr id="33" name="Image 32"/>
        <xdr:cNvPicPr>
          <a:picLocks/>
        </xdr:cNvPicPr>
      </xdr:nvPicPr>
      <xdr:blipFill>
        <a:blip xmlns:r="http://schemas.openxmlformats.org/officeDocument/2006/relationships" r:embed="rId32" cstate="print"/>
        <a:stretch>
          <a:fillRect/>
        </a:stretch>
      </xdr:blipFill>
      <xdr:spPr>
        <a:xfrm>
          <a:off x="3286125" y="35899725"/>
          <a:ext cx="1438275" cy="1143000"/>
        </a:xfrm>
        <a:prstGeom prst="rect">
          <a:avLst/>
        </a:prstGeom>
        <a:ln>
          <a:prstDash val="solid"/>
        </a:ln>
      </xdr:spPr>
    </xdr:pic>
    <xdr:clientData/>
  </xdr:twoCellAnchor>
  <xdr:twoCellAnchor editAs="oneCell">
    <xdr:from>
      <xdr:col>4</xdr:col>
      <xdr:colOff>0</xdr:colOff>
      <xdr:row>33</xdr:row>
      <xdr:rowOff>0</xdr:rowOff>
    </xdr:from>
    <xdr:to>
      <xdr:col>5</xdr:col>
      <xdr:colOff>-1</xdr:colOff>
      <xdr:row>34</xdr:row>
      <xdr:rowOff>0</xdr:rowOff>
    </xdr:to>
    <xdr:pic>
      <xdr:nvPicPr>
        <xdr:cNvPr id="34" name="Image 33"/>
        <xdr:cNvPicPr>
          <a:picLocks/>
        </xdr:cNvPicPr>
      </xdr:nvPicPr>
      <xdr:blipFill>
        <a:blip xmlns:r="http://schemas.openxmlformats.org/officeDocument/2006/relationships" r:embed="rId33" cstate="print"/>
        <a:stretch>
          <a:fillRect/>
        </a:stretch>
      </xdr:blipFill>
      <xdr:spPr>
        <a:xfrm>
          <a:off x="3286125" y="37042725"/>
          <a:ext cx="1438275" cy="1143000"/>
        </a:xfrm>
        <a:prstGeom prst="rect">
          <a:avLst/>
        </a:prstGeom>
        <a:ln>
          <a:prstDash val="solid"/>
        </a:ln>
      </xdr:spPr>
    </xdr:pic>
    <xdr:clientData/>
  </xdr:twoCellAnchor>
  <xdr:twoCellAnchor editAs="oneCell">
    <xdr:from>
      <xdr:col>4</xdr:col>
      <xdr:colOff>0</xdr:colOff>
      <xdr:row>34</xdr:row>
      <xdr:rowOff>0</xdr:rowOff>
    </xdr:from>
    <xdr:to>
      <xdr:col>5</xdr:col>
      <xdr:colOff>-1</xdr:colOff>
      <xdr:row>35</xdr:row>
      <xdr:rowOff>0</xdr:rowOff>
    </xdr:to>
    <xdr:pic>
      <xdr:nvPicPr>
        <xdr:cNvPr id="35" name="Image 34"/>
        <xdr:cNvPicPr>
          <a:picLocks/>
        </xdr:cNvPicPr>
      </xdr:nvPicPr>
      <xdr:blipFill>
        <a:blip xmlns:r="http://schemas.openxmlformats.org/officeDocument/2006/relationships" r:embed="rId34" cstate="print"/>
        <a:stretch>
          <a:fillRect/>
        </a:stretch>
      </xdr:blipFill>
      <xdr:spPr>
        <a:xfrm>
          <a:off x="3286125" y="38185725"/>
          <a:ext cx="1438275" cy="1143000"/>
        </a:xfrm>
        <a:prstGeom prst="rect">
          <a:avLst/>
        </a:prstGeom>
        <a:ln>
          <a:prstDash val="solid"/>
        </a:ln>
      </xdr:spPr>
    </xdr:pic>
    <xdr:clientData/>
  </xdr:twoCellAnchor>
  <xdr:twoCellAnchor editAs="oneCell">
    <xdr:from>
      <xdr:col>4</xdr:col>
      <xdr:colOff>0</xdr:colOff>
      <xdr:row>35</xdr:row>
      <xdr:rowOff>0</xdr:rowOff>
    </xdr:from>
    <xdr:to>
      <xdr:col>5</xdr:col>
      <xdr:colOff>-1</xdr:colOff>
      <xdr:row>36</xdr:row>
      <xdr:rowOff>0</xdr:rowOff>
    </xdr:to>
    <xdr:pic>
      <xdr:nvPicPr>
        <xdr:cNvPr id="36" name="Image 35"/>
        <xdr:cNvPicPr>
          <a:picLocks/>
        </xdr:cNvPicPr>
      </xdr:nvPicPr>
      <xdr:blipFill>
        <a:blip xmlns:r="http://schemas.openxmlformats.org/officeDocument/2006/relationships" r:embed="rId35" cstate="print"/>
        <a:stretch>
          <a:fillRect/>
        </a:stretch>
      </xdr:blipFill>
      <xdr:spPr>
        <a:xfrm>
          <a:off x="3286125" y="39328725"/>
          <a:ext cx="1438275" cy="1143000"/>
        </a:xfrm>
        <a:prstGeom prst="rect">
          <a:avLst/>
        </a:prstGeom>
        <a:ln>
          <a:prstDash val="solid"/>
        </a:ln>
      </xdr:spPr>
    </xdr:pic>
    <xdr:clientData/>
  </xdr:twoCellAnchor>
  <xdr:twoCellAnchor editAs="oneCell">
    <xdr:from>
      <xdr:col>4</xdr:col>
      <xdr:colOff>0</xdr:colOff>
      <xdr:row>36</xdr:row>
      <xdr:rowOff>0</xdr:rowOff>
    </xdr:from>
    <xdr:to>
      <xdr:col>5</xdr:col>
      <xdr:colOff>-1</xdr:colOff>
      <xdr:row>37</xdr:row>
      <xdr:rowOff>0</xdr:rowOff>
    </xdr:to>
    <xdr:pic>
      <xdr:nvPicPr>
        <xdr:cNvPr id="37" name="Image 36"/>
        <xdr:cNvPicPr>
          <a:picLocks/>
        </xdr:cNvPicPr>
      </xdr:nvPicPr>
      <xdr:blipFill>
        <a:blip xmlns:r="http://schemas.openxmlformats.org/officeDocument/2006/relationships" r:embed="rId36" cstate="print"/>
        <a:stretch>
          <a:fillRect/>
        </a:stretch>
      </xdr:blipFill>
      <xdr:spPr>
        <a:xfrm>
          <a:off x="3286125" y="40471725"/>
          <a:ext cx="1438275" cy="1143000"/>
        </a:xfrm>
        <a:prstGeom prst="rect">
          <a:avLst/>
        </a:prstGeom>
        <a:ln>
          <a:prstDash val="solid"/>
        </a:ln>
      </xdr:spPr>
    </xdr:pic>
    <xdr:clientData/>
  </xdr:twoCellAnchor>
  <xdr:twoCellAnchor editAs="oneCell">
    <xdr:from>
      <xdr:col>4</xdr:col>
      <xdr:colOff>0</xdr:colOff>
      <xdr:row>37</xdr:row>
      <xdr:rowOff>0</xdr:rowOff>
    </xdr:from>
    <xdr:to>
      <xdr:col>5</xdr:col>
      <xdr:colOff>-1</xdr:colOff>
      <xdr:row>38</xdr:row>
      <xdr:rowOff>0</xdr:rowOff>
    </xdr:to>
    <xdr:pic>
      <xdr:nvPicPr>
        <xdr:cNvPr id="38" name="Image 37"/>
        <xdr:cNvPicPr>
          <a:picLocks/>
        </xdr:cNvPicPr>
      </xdr:nvPicPr>
      <xdr:blipFill>
        <a:blip xmlns:r="http://schemas.openxmlformats.org/officeDocument/2006/relationships" r:embed="rId37" cstate="print"/>
        <a:stretch>
          <a:fillRect/>
        </a:stretch>
      </xdr:blipFill>
      <xdr:spPr>
        <a:xfrm>
          <a:off x="3286125" y="41614725"/>
          <a:ext cx="1438275" cy="1143000"/>
        </a:xfrm>
        <a:prstGeom prst="rect">
          <a:avLst/>
        </a:prstGeom>
        <a:ln>
          <a:prstDash val="solid"/>
        </a:ln>
      </xdr:spPr>
    </xdr:pic>
    <xdr:clientData/>
  </xdr:twoCellAnchor>
  <xdr:twoCellAnchor editAs="oneCell">
    <xdr:from>
      <xdr:col>4</xdr:col>
      <xdr:colOff>0</xdr:colOff>
      <xdr:row>38</xdr:row>
      <xdr:rowOff>0</xdr:rowOff>
    </xdr:from>
    <xdr:to>
      <xdr:col>5</xdr:col>
      <xdr:colOff>-1</xdr:colOff>
      <xdr:row>39</xdr:row>
      <xdr:rowOff>0</xdr:rowOff>
    </xdr:to>
    <xdr:pic>
      <xdr:nvPicPr>
        <xdr:cNvPr id="39" name="Image 38"/>
        <xdr:cNvPicPr>
          <a:picLocks/>
        </xdr:cNvPicPr>
      </xdr:nvPicPr>
      <xdr:blipFill>
        <a:blip xmlns:r="http://schemas.openxmlformats.org/officeDocument/2006/relationships" r:embed="rId38" cstate="print"/>
        <a:stretch>
          <a:fillRect/>
        </a:stretch>
      </xdr:blipFill>
      <xdr:spPr>
        <a:xfrm>
          <a:off x="3286125" y="42757725"/>
          <a:ext cx="1438275" cy="1143000"/>
        </a:xfrm>
        <a:prstGeom prst="rect">
          <a:avLst/>
        </a:prstGeom>
        <a:ln>
          <a:prstDash val="solid"/>
        </a:ln>
      </xdr:spPr>
    </xdr:pic>
    <xdr:clientData/>
  </xdr:twoCellAnchor>
  <xdr:twoCellAnchor editAs="oneCell">
    <xdr:from>
      <xdr:col>4</xdr:col>
      <xdr:colOff>0</xdr:colOff>
      <xdr:row>39</xdr:row>
      <xdr:rowOff>0</xdr:rowOff>
    </xdr:from>
    <xdr:to>
      <xdr:col>5</xdr:col>
      <xdr:colOff>-1</xdr:colOff>
      <xdr:row>40</xdr:row>
      <xdr:rowOff>0</xdr:rowOff>
    </xdr:to>
    <xdr:pic>
      <xdr:nvPicPr>
        <xdr:cNvPr id="40" name="Image 39"/>
        <xdr:cNvPicPr>
          <a:picLocks/>
        </xdr:cNvPicPr>
      </xdr:nvPicPr>
      <xdr:blipFill>
        <a:blip xmlns:r="http://schemas.openxmlformats.org/officeDocument/2006/relationships" r:embed="rId39" cstate="print"/>
        <a:stretch>
          <a:fillRect/>
        </a:stretch>
      </xdr:blipFill>
      <xdr:spPr>
        <a:xfrm>
          <a:off x="3286125" y="43900725"/>
          <a:ext cx="1438275" cy="1143000"/>
        </a:xfrm>
        <a:prstGeom prst="rect">
          <a:avLst/>
        </a:prstGeom>
        <a:ln>
          <a:prstDash val="solid"/>
        </a:ln>
      </xdr:spPr>
    </xdr:pic>
    <xdr:clientData/>
  </xdr:twoCellAnchor>
  <xdr:twoCellAnchor editAs="oneCell">
    <xdr:from>
      <xdr:col>4</xdr:col>
      <xdr:colOff>0</xdr:colOff>
      <xdr:row>40</xdr:row>
      <xdr:rowOff>0</xdr:rowOff>
    </xdr:from>
    <xdr:to>
      <xdr:col>5</xdr:col>
      <xdr:colOff>-1</xdr:colOff>
      <xdr:row>41</xdr:row>
      <xdr:rowOff>0</xdr:rowOff>
    </xdr:to>
    <xdr:pic>
      <xdr:nvPicPr>
        <xdr:cNvPr id="41" name="Image 40"/>
        <xdr:cNvPicPr>
          <a:picLocks/>
        </xdr:cNvPicPr>
      </xdr:nvPicPr>
      <xdr:blipFill>
        <a:blip xmlns:r="http://schemas.openxmlformats.org/officeDocument/2006/relationships" r:embed="rId40" cstate="print"/>
        <a:stretch>
          <a:fillRect/>
        </a:stretch>
      </xdr:blipFill>
      <xdr:spPr>
        <a:xfrm>
          <a:off x="3286125" y="45043725"/>
          <a:ext cx="1438275" cy="1143000"/>
        </a:xfrm>
        <a:prstGeom prst="rect">
          <a:avLst/>
        </a:prstGeom>
        <a:ln>
          <a:prstDash val="solid"/>
        </a:ln>
      </xdr:spPr>
    </xdr:pic>
    <xdr:clientData/>
  </xdr:twoCellAnchor>
  <xdr:twoCellAnchor editAs="oneCell">
    <xdr:from>
      <xdr:col>4</xdr:col>
      <xdr:colOff>0</xdr:colOff>
      <xdr:row>41</xdr:row>
      <xdr:rowOff>0</xdr:rowOff>
    </xdr:from>
    <xdr:to>
      <xdr:col>5</xdr:col>
      <xdr:colOff>-1</xdr:colOff>
      <xdr:row>42</xdr:row>
      <xdr:rowOff>0</xdr:rowOff>
    </xdr:to>
    <xdr:pic>
      <xdr:nvPicPr>
        <xdr:cNvPr id="42" name="Image 41"/>
        <xdr:cNvPicPr>
          <a:picLocks/>
        </xdr:cNvPicPr>
      </xdr:nvPicPr>
      <xdr:blipFill>
        <a:blip xmlns:r="http://schemas.openxmlformats.org/officeDocument/2006/relationships" r:embed="rId37" cstate="print"/>
        <a:stretch>
          <a:fillRect/>
        </a:stretch>
      </xdr:blipFill>
      <xdr:spPr>
        <a:xfrm>
          <a:off x="3286125" y="46186725"/>
          <a:ext cx="1438275" cy="1143000"/>
        </a:xfrm>
        <a:prstGeom prst="rect">
          <a:avLst/>
        </a:prstGeom>
        <a:ln>
          <a:prstDash val="solid"/>
        </a:ln>
      </xdr:spPr>
    </xdr:pic>
    <xdr:clientData/>
  </xdr:twoCellAnchor>
  <xdr:twoCellAnchor editAs="oneCell">
    <xdr:from>
      <xdr:col>4</xdr:col>
      <xdr:colOff>0</xdr:colOff>
      <xdr:row>42</xdr:row>
      <xdr:rowOff>0</xdr:rowOff>
    </xdr:from>
    <xdr:to>
      <xdr:col>5</xdr:col>
      <xdr:colOff>-1</xdr:colOff>
      <xdr:row>43</xdr:row>
      <xdr:rowOff>0</xdr:rowOff>
    </xdr:to>
    <xdr:pic>
      <xdr:nvPicPr>
        <xdr:cNvPr id="43" name="Image 42"/>
        <xdr:cNvPicPr>
          <a:picLocks/>
        </xdr:cNvPicPr>
      </xdr:nvPicPr>
      <xdr:blipFill>
        <a:blip xmlns:r="http://schemas.openxmlformats.org/officeDocument/2006/relationships" r:embed="rId41" cstate="print"/>
        <a:stretch>
          <a:fillRect/>
        </a:stretch>
      </xdr:blipFill>
      <xdr:spPr>
        <a:xfrm>
          <a:off x="3286125" y="47329725"/>
          <a:ext cx="1438275" cy="1143000"/>
        </a:xfrm>
        <a:prstGeom prst="rect">
          <a:avLst/>
        </a:prstGeom>
        <a:ln>
          <a:prstDash val="solid"/>
        </a:ln>
      </xdr:spPr>
    </xdr:pic>
    <xdr:clientData/>
  </xdr:twoCellAnchor>
  <xdr:twoCellAnchor editAs="oneCell">
    <xdr:from>
      <xdr:col>4</xdr:col>
      <xdr:colOff>0</xdr:colOff>
      <xdr:row>43</xdr:row>
      <xdr:rowOff>0</xdr:rowOff>
    </xdr:from>
    <xdr:to>
      <xdr:col>5</xdr:col>
      <xdr:colOff>-1</xdr:colOff>
      <xdr:row>44</xdr:row>
      <xdr:rowOff>0</xdr:rowOff>
    </xdr:to>
    <xdr:pic>
      <xdr:nvPicPr>
        <xdr:cNvPr id="44" name="Image 43"/>
        <xdr:cNvPicPr>
          <a:picLocks/>
        </xdr:cNvPicPr>
      </xdr:nvPicPr>
      <xdr:blipFill>
        <a:blip xmlns:r="http://schemas.openxmlformats.org/officeDocument/2006/relationships" r:embed="rId42" cstate="print"/>
        <a:stretch>
          <a:fillRect/>
        </a:stretch>
      </xdr:blipFill>
      <xdr:spPr>
        <a:xfrm>
          <a:off x="3286125" y="48472725"/>
          <a:ext cx="1438275" cy="1143000"/>
        </a:xfrm>
        <a:prstGeom prst="rect">
          <a:avLst/>
        </a:prstGeom>
        <a:ln>
          <a:prstDash val="solid"/>
        </a:ln>
      </xdr:spPr>
    </xdr:pic>
    <xdr:clientData/>
  </xdr:twoCellAnchor>
  <xdr:twoCellAnchor editAs="oneCell">
    <xdr:from>
      <xdr:col>4</xdr:col>
      <xdr:colOff>0</xdr:colOff>
      <xdr:row>44</xdr:row>
      <xdr:rowOff>0</xdr:rowOff>
    </xdr:from>
    <xdr:to>
      <xdr:col>5</xdr:col>
      <xdr:colOff>-1</xdr:colOff>
      <xdr:row>45</xdr:row>
      <xdr:rowOff>0</xdr:rowOff>
    </xdr:to>
    <xdr:pic>
      <xdr:nvPicPr>
        <xdr:cNvPr id="45" name="Image 44"/>
        <xdr:cNvPicPr>
          <a:picLocks/>
        </xdr:cNvPicPr>
      </xdr:nvPicPr>
      <xdr:blipFill>
        <a:blip xmlns:r="http://schemas.openxmlformats.org/officeDocument/2006/relationships" r:embed="rId43" cstate="print"/>
        <a:stretch>
          <a:fillRect/>
        </a:stretch>
      </xdr:blipFill>
      <xdr:spPr>
        <a:xfrm>
          <a:off x="3286125" y="49615725"/>
          <a:ext cx="1438275" cy="1143000"/>
        </a:xfrm>
        <a:prstGeom prst="rect">
          <a:avLst/>
        </a:prstGeom>
        <a:ln>
          <a:prstDash val="solid"/>
        </a:ln>
      </xdr:spPr>
    </xdr:pic>
    <xdr:clientData/>
  </xdr:twoCellAnchor>
  <xdr:twoCellAnchor editAs="oneCell">
    <xdr:from>
      <xdr:col>4</xdr:col>
      <xdr:colOff>0</xdr:colOff>
      <xdr:row>45</xdr:row>
      <xdr:rowOff>0</xdr:rowOff>
    </xdr:from>
    <xdr:to>
      <xdr:col>5</xdr:col>
      <xdr:colOff>-1</xdr:colOff>
      <xdr:row>46</xdr:row>
      <xdr:rowOff>0</xdr:rowOff>
    </xdr:to>
    <xdr:pic>
      <xdr:nvPicPr>
        <xdr:cNvPr id="46" name="Image 45"/>
        <xdr:cNvPicPr>
          <a:picLocks/>
        </xdr:cNvPicPr>
      </xdr:nvPicPr>
      <xdr:blipFill>
        <a:blip xmlns:r="http://schemas.openxmlformats.org/officeDocument/2006/relationships" r:embed="rId44" cstate="print"/>
        <a:stretch>
          <a:fillRect/>
        </a:stretch>
      </xdr:blipFill>
      <xdr:spPr>
        <a:xfrm>
          <a:off x="3286125" y="50758725"/>
          <a:ext cx="1438275" cy="1143000"/>
        </a:xfrm>
        <a:prstGeom prst="rect">
          <a:avLst/>
        </a:prstGeom>
        <a:ln>
          <a:prstDash val="solid"/>
        </a:ln>
      </xdr:spPr>
    </xdr:pic>
    <xdr:clientData/>
  </xdr:twoCellAnchor>
  <xdr:twoCellAnchor editAs="oneCell">
    <xdr:from>
      <xdr:col>4</xdr:col>
      <xdr:colOff>0</xdr:colOff>
      <xdr:row>46</xdr:row>
      <xdr:rowOff>0</xdr:rowOff>
    </xdr:from>
    <xdr:to>
      <xdr:col>5</xdr:col>
      <xdr:colOff>-1</xdr:colOff>
      <xdr:row>47</xdr:row>
      <xdr:rowOff>0</xdr:rowOff>
    </xdr:to>
    <xdr:pic>
      <xdr:nvPicPr>
        <xdr:cNvPr id="47" name="Image 46"/>
        <xdr:cNvPicPr>
          <a:picLocks/>
        </xdr:cNvPicPr>
      </xdr:nvPicPr>
      <xdr:blipFill>
        <a:blip xmlns:r="http://schemas.openxmlformats.org/officeDocument/2006/relationships" r:embed="rId45" cstate="print"/>
        <a:stretch>
          <a:fillRect/>
        </a:stretch>
      </xdr:blipFill>
      <xdr:spPr>
        <a:xfrm>
          <a:off x="3286125" y="51901725"/>
          <a:ext cx="1438275" cy="1143000"/>
        </a:xfrm>
        <a:prstGeom prst="rect">
          <a:avLst/>
        </a:prstGeom>
        <a:ln>
          <a:prstDash val="solid"/>
        </a:ln>
      </xdr:spPr>
    </xdr:pic>
    <xdr:clientData/>
  </xdr:twoCellAnchor>
  <xdr:twoCellAnchor editAs="oneCell">
    <xdr:from>
      <xdr:col>4</xdr:col>
      <xdr:colOff>0</xdr:colOff>
      <xdr:row>47</xdr:row>
      <xdr:rowOff>0</xdr:rowOff>
    </xdr:from>
    <xdr:to>
      <xdr:col>5</xdr:col>
      <xdr:colOff>-1</xdr:colOff>
      <xdr:row>48</xdr:row>
      <xdr:rowOff>0</xdr:rowOff>
    </xdr:to>
    <xdr:pic>
      <xdr:nvPicPr>
        <xdr:cNvPr id="48" name="Image 47"/>
        <xdr:cNvPicPr>
          <a:picLocks/>
        </xdr:cNvPicPr>
      </xdr:nvPicPr>
      <xdr:blipFill>
        <a:blip xmlns:r="http://schemas.openxmlformats.org/officeDocument/2006/relationships" r:embed="rId46" cstate="print"/>
        <a:stretch>
          <a:fillRect/>
        </a:stretch>
      </xdr:blipFill>
      <xdr:spPr>
        <a:xfrm>
          <a:off x="3286125" y="53044725"/>
          <a:ext cx="1438275" cy="1143000"/>
        </a:xfrm>
        <a:prstGeom prst="rect">
          <a:avLst/>
        </a:prstGeom>
        <a:ln>
          <a:prstDash val="solid"/>
        </a:ln>
      </xdr:spPr>
    </xdr:pic>
    <xdr:clientData/>
  </xdr:twoCellAnchor>
  <xdr:twoCellAnchor editAs="oneCell">
    <xdr:from>
      <xdr:col>4</xdr:col>
      <xdr:colOff>0</xdr:colOff>
      <xdr:row>48</xdr:row>
      <xdr:rowOff>0</xdr:rowOff>
    </xdr:from>
    <xdr:to>
      <xdr:col>5</xdr:col>
      <xdr:colOff>-1</xdr:colOff>
      <xdr:row>49</xdr:row>
      <xdr:rowOff>0</xdr:rowOff>
    </xdr:to>
    <xdr:pic>
      <xdr:nvPicPr>
        <xdr:cNvPr id="49" name="Image 48"/>
        <xdr:cNvPicPr>
          <a:picLocks/>
        </xdr:cNvPicPr>
      </xdr:nvPicPr>
      <xdr:blipFill>
        <a:blip xmlns:r="http://schemas.openxmlformats.org/officeDocument/2006/relationships" r:embed="rId47" cstate="print"/>
        <a:stretch>
          <a:fillRect/>
        </a:stretch>
      </xdr:blipFill>
      <xdr:spPr>
        <a:xfrm>
          <a:off x="3286125" y="54187725"/>
          <a:ext cx="1438275" cy="1143000"/>
        </a:xfrm>
        <a:prstGeom prst="rect">
          <a:avLst/>
        </a:prstGeom>
        <a:ln>
          <a:prstDash val="solid"/>
        </a:ln>
      </xdr:spPr>
    </xdr:pic>
    <xdr:clientData/>
  </xdr:twoCellAnchor>
  <xdr:twoCellAnchor editAs="oneCell">
    <xdr:from>
      <xdr:col>4</xdr:col>
      <xdr:colOff>0</xdr:colOff>
      <xdr:row>49</xdr:row>
      <xdr:rowOff>0</xdr:rowOff>
    </xdr:from>
    <xdr:to>
      <xdr:col>5</xdr:col>
      <xdr:colOff>-1</xdr:colOff>
      <xdr:row>50</xdr:row>
      <xdr:rowOff>0</xdr:rowOff>
    </xdr:to>
    <xdr:pic>
      <xdr:nvPicPr>
        <xdr:cNvPr id="50" name="Image 49"/>
        <xdr:cNvPicPr>
          <a:picLocks/>
        </xdr:cNvPicPr>
      </xdr:nvPicPr>
      <xdr:blipFill>
        <a:blip xmlns:r="http://schemas.openxmlformats.org/officeDocument/2006/relationships" r:embed="rId48" cstate="print"/>
        <a:stretch>
          <a:fillRect/>
        </a:stretch>
      </xdr:blipFill>
      <xdr:spPr>
        <a:xfrm>
          <a:off x="3286125" y="55330725"/>
          <a:ext cx="1438275" cy="1143000"/>
        </a:xfrm>
        <a:prstGeom prst="rect">
          <a:avLst/>
        </a:prstGeom>
        <a:ln>
          <a:prstDash val="solid"/>
        </a:ln>
      </xdr:spPr>
    </xdr:pic>
    <xdr:clientData/>
  </xdr:twoCellAnchor>
  <xdr:twoCellAnchor editAs="oneCell">
    <xdr:from>
      <xdr:col>4</xdr:col>
      <xdr:colOff>0</xdr:colOff>
      <xdr:row>50</xdr:row>
      <xdr:rowOff>0</xdr:rowOff>
    </xdr:from>
    <xdr:to>
      <xdr:col>5</xdr:col>
      <xdr:colOff>-1</xdr:colOff>
      <xdr:row>51</xdr:row>
      <xdr:rowOff>0</xdr:rowOff>
    </xdr:to>
    <xdr:pic>
      <xdr:nvPicPr>
        <xdr:cNvPr id="51" name="Image 50"/>
        <xdr:cNvPicPr>
          <a:picLocks/>
        </xdr:cNvPicPr>
      </xdr:nvPicPr>
      <xdr:blipFill>
        <a:blip xmlns:r="http://schemas.openxmlformats.org/officeDocument/2006/relationships" r:embed="rId49" cstate="print"/>
        <a:stretch>
          <a:fillRect/>
        </a:stretch>
      </xdr:blipFill>
      <xdr:spPr>
        <a:xfrm>
          <a:off x="3286125" y="56473725"/>
          <a:ext cx="1438275" cy="1143000"/>
        </a:xfrm>
        <a:prstGeom prst="rect">
          <a:avLst/>
        </a:prstGeom>
        <a:ln>
          <a:prstDash val="solid"/>
        </a:ln>
      </xdr:spPr>
    </xdr:pic>
    <xdr:clientData/>
  </xdr:twoCellAnchor>
  <xdr:twoCellAnchor editAs="oneCell">
    <xdr:from>
      <xdr:col>4</xdr:col>
      <xdr:colOff>0</xdr:colOff>
      <xdr:row>51</xdr:row>
      <xdr:rowOff>0</xdr:rowOff>
    </xdr:from>
    <xdr:to>
      <xdr:col>5</xdr:col>
      <xdr:colOff>-1</xdr:colOff>
      <xdr:row>52</xdr:row>
      <xdr:rowOff>0</xdr:rowOff>
    </xdr:to>
    <xdr:pic>
      <xdr:nvPicPr>
        <xdr:cNvPr id="52" name="Image 51"/>
        <xdr:cNvPicPr>
          <a:picLocks/>
        </xdr:cNvPicPr>
      </xdr:nvPicPr>
      <xdr:blipFill>
        <a:blip xmlns:r="http://schemas.openxmlformats.org/officeDocument/2006/relationships" r:embed="rId50" cstate="print"/>
        <a:stretch>
          <a:fillRect/>
        </a:stretch>
      </xdr:blipFill>
      <xdr:spPr>
        <a:xfrm>
          <a:off x="3286125" y="57616725"/>
          <a:ext cx="1438275" cy="1143000"/>
        </a:xfrm>
        <a:prstGeom prst="rect">
          <a:avLst/>
        </a:prstGeom>
        <a:ln>
          <a:prstDash val="solid"/>
        </a:ln>
      </xdr:spPr>
    </xdr:pic>
    <xdr:clientData/>
  </xdr:twoCellAnchor>
  <xdr:twoCellAnchor editAs="oneCell">
    <xdr:from>
      <xdr:col>4</xdr:col>
      <xdr:colOff>0</xdr:colOff>
      <xdr:row>52</xdr:row>
      <xdr:rowOff>0</xdr:rowOff>
    </xdr:from>
    <xdr:to>
      <xdr:col>5</xdr:col>
      <xdr:colOff>-1</xdr:colOff>
      <xdr:row>53</xdr:row>
      <xdr:rowOff>0</xdr:rowOff>
    </xdr:to>
    <xdr:pic>
      <xdr:nvPicPr>
        <xdr:cNvPr id="53" name="Image 52"/>
        <xdr:cNvPicPr>
          <a:picLocks/>
        </xdr:cNvPicPr>
      </xdr:nvPicPr>
      <xdr:blipFill>
        <a:blip xmlns:r="http://schemas.openxmlformats.org/officeDocument/2006/relationships" r:embed="rId51" cstate="print"/>
        <a:stretch>
          <a:fillRect/>
        </a:stretch>
      </xdr:blipFill>
      <xdr:spPr>
        <a:xfrm>
          <a:off x="3286125" y="58759725"/>
          <a:ext cx="1438275" cy="1143000"/>
        </a:xfrm>
        <a:prstGeom prst="rect">
          <a:avLst/>
        </a:prstGeom>
        <a:ln>
          <a:prstDash val="solid"/>
        </a:ln>
      </xdr:spPr>
    </xdr:pic>
    <xdr:clientData/>
  </xdr:twoCellAnchor>
  <xdr:twoCellAnchor editAs="oneCell">
    <xdr:from>
      <xdr:col>4</xdr:col>
      <xdr:colOff>0</xdr:colOff>
      <xdr:row>53</xdr:row>
      <xdr:rowOff>0</xdr:rowOff>
    </xdr:from>
    <xdr:to>
      <xdr:col>5</xdr:col>
      <xdr:colOff>-1</xdr:colOff>
      <xdr:row>54</xdr:row>
      <xdr:rowOff>0</xdr:rowOff>
    </xdr:to>
    <xdr:pic>
      <xdr:nvPicPr>
        <xdr:cNvPr id="54" name="Image 53"/>
        <xdr:cNvPicPr>
          <a:picLocks/>
        </xdr:cNvPicPr>
      </xdr:nvPicPr>
      <xdr:blipFill>
        <a:blip xmlns:r="http://schemas.openxmlformats.org/officeDocument/2006/relationships" r:embed="rId52" cstate="print"/>
        <a:stretch>
          <a:fillRect/>
        </a:stretch>
      </xdr:blipFill>
      <xdr:spPr>
        <a:xfrm>
          <a:off x="3286125" y="59902725"/>
          <a:ext cx="1438275" cy="1143000"/>
        </a:xfrm>
        <a:prstGeom prst="rect">
          <a:avLst/>
        </a:prstGeom>
        <a:ln>
          <a:prstDash val="solid"/>
        </a:ln>
      </xdr:spPr>
    </xdr:pic>
    <xdr:clientData/>
  </xdr:twoCellAnchor>
  <xdr:twoCellAnchor editAs="oneCell">
    <xdr:from>
      <xdr:col>4</xdr:col>
      <xdr:colOff>0</xdr:colOff>
      <xdr:row>54</xdr:row>
      <xdr:rowOff>0</xdr:rowOff>
    </xdr:from>
    <xdr:to>
      <xdr:col>5</xdr:col>
      <xdr:colOff>-1</xdr:colOff>
      <xdr:row>55</xdr:row>
      <xdr:rowOff>0</xdr:rowOff>
    </xdr:to>
    <xdr:pic>
      <xdr:nvPicPr>
        <xdr:cNvPr id="55" name="Image 54"/>
        <xdr:cNvPicPr>
          <a:picLocks/>
        </xdr:cNvPicPr>
      </xdr:nvPicPr>
      <xdr:blipFill>
        <a:blip xmlns:r="http://schemas.openxmlformats.org/officeDocument/2006/relationships" r:embed="rId53" cstate="print"/>
        <a:stretch>
          <a:fillRect/>
        </a:stretch>
      </xdr:blipFill>
      <xdr:spPr>
        <a:xfrm>
          <a:off x="3286125" y="61045725"/>
          <a:ext cx="1438275" cy="1143000"/>
        </a:xfrm>
        <a:prstGeom prst="rect">
          <a:avLst/>
        </a:prstGeom>
        <a:ln>
          <a:prstDash val="solid"/>
        </a:ln>
      </xdr:spPr>
    </xdr:pic>
    <xdr:clientData/>
  </xdr:twoCellAnchor>
  <xdr:twoCellAnchor editAs="oneCell">
    <xdr:from>
      <xdr:col>4</xdr:col>
      <xdr:colOff>0</xdr:colOff>
      <xdr:row>55</xdr:row>
      <xdr:rowOff>0</xdr:rowOff>
    </xdr:from>
    <xdr:to>
      <xdr:col>5</xdr:col>
      <xdr:colOff>-1</xdr:colOff>
      <xdr:row>56</xdr:row>
      <xdr:rowOff>0</xdr:rowOff>
    </xdr:to>
    <xdr:pic>
      <xdr:nvPicPr>
        <xdr:cNvPr id="56" name="Image 55"/>
        <xdr:cNvPicPr>
          <a:picLocks/>
        </xdr:cNvPicPr>
      </xdr:nvPicPr>
      <xdr:blipFill>
        <a:blip xmlns:r="http://schemas.openxmlformats.org/officeDocument/2006/relationships" r:embed="rId54" cstate="print"/>
        <a:stretch>
          <a:fillRect/>
        </a:stretch>
      </xdr:blipFill>
      <xdr:spPr>
        <a:xfrm>
          <a:off x="3286125" y="62188725"/>
          <a:ext cx="1438275" cy="1143000"/>
        </a:xfrm>
        <a:prstGeom prst="rect">
          <a:avLst/>
        </a:prstGeom>
        <a:ln>
          <a:prstDash val="solid"/>
        </a:ln>
      </xdr:spPr>
    </xdr:pic>
    <xdr:clientData/>
  </xdr:twoCellAnchor>
  <xdr:twoCellAnchor editAs="oneCell">
    <xdr:from>
      <xdr:col>4</xdr:col>
      <xdr:colOff>0</xdr:colOff>
      <xdr:row>56</xdr:row>
      <xdr:rowOff>0</xdr:rowOff>
    </xdr:from>
    <xdr:to>
      <xdr:col>5</xdr:col>
      <xdr:colOff>-1</xdr:colOff>
      <xdr:row>57</xdr:row>
      <xdr:rowOff>0</xdr:rowOff>
    </xdr:to>
    <xdr:pic>
      <xdr:nvPicPr>
        <xdr:cNvPr id="57" name="Image 56"/>
        <xdr:cNvPicPr>
          <a:picLocks/>
        </xdr:cNvPicPr>
      </xdr:nvPicPr>
      <xdr:blipFill>
        <a:blip xmlns:r="http://schemas.openxmlformats.org/officeDocument/2006/relationships" r:embed="rId55" cstate="print"/>
        <a:stretch>
          <a:fillRect/>
        </a:stretch>
      </xdr:blipFill>
      <xdr:spPr>
        <a:xfrm>
          <a:off x="3286125" y="63331725"/>
          <a:ext cx="1438275" cy="1143000"/>
        </a:xfrm>
        <a:prstGeom prst="rect">
          <a:avLst/>
        </a:prstGeom>
        <a:ln>
          <a:prstDash val="solid"/>
        </a:ln>
      </xdr:spPr>
    </xdr:pic>
    <xdr:clientData/>
  </xdr:twoCellAnchor>
  <xdr:twoCellAnchor editAs="oneCell">
    <xdr:from>
      <xdr:col>4</xdr:col>
      <xdr:colOff>0</xdr:colOff>
      <xdr:row>57</xdr:row>
      <xdr:rowOff>0</xdr:rowOff>
    </xdr:from>
    <xdr:to>
      <xdr:col>5</xdr:col>
      <xdr:colOff>-1</xdr:colOff>
      <xdr:row>58</xdr:row>
      <xdr:rowOff>0</xdr:rowOff>
    </xdr:to>
    <xdr:pic>
      <xdr:nvPicPr>
        <xdr:cNvPr id="58" name="Image 57"/>
        <xdr:cNvPicPr>
          <a:picLocks/>
        </xdr:cNvPicPr>
      </xdr:nvPicPr>
      <xdr:blipFill>
        <a:blip xmlns:r="http://schemas.openxmlformats.org/officeDocument/2006/relationships" r:embed="rId56" cstate="print"/>
        <a:stretch>
          <a:fillRect/>
        </a:stretch>
      </xdr:blipFill>
      <xdr:spPr>
        <a:xfrm>
          <a:off x="3286125" y="64474725"/>
          <a:ext cx="1438275" cy="1143000"/>
        </a:xfrm>
        <a:prstGeom prst="rect">
          <a:avLst/>
        </a:prstGeom>
        <a:ln>
          <a:prstDash val="solid"/>
        </a:ln>
      </xdr:spPr>
    </xdr:pic>
    <xdr:clientData/>
  </xdr:twoCellAnchor>
  <xdr:twoCellAnchor editAs="oneCell">
    <xdr:from>
      <xdr:col>4</xdr:col>
      <xdr:colOff>0</xdr:colOff>
      <xdr:row>58</xdr:row>
      <xdr:rowOff>0</xdr:rowOff>
    </xdr:from>
    <xdr:to>
      <xdr:col>5</xdr:col>
      <xdr:colOff>-1</xdr:colOff>
      <xdr:row>59</xdr:row>
      <xdr:rowOff>0</xdr:rowOff>
    </xdr:to>
    <xdr:pic>
      <xdr:nvPicPr>
        <xdr:cNvPr id="59" name="Image 58"/>
        <xdr:cNvPicPr>
          <a:picLocks/>
        </xdr:cNvPicPr>
      </xdr:nvPicPr>
      <xdr:blipFill>
        <a:blip xmlns:r="http://schemas.openxmlformats.org/officeDocument/2006/relationships" r:embed="rId57" cstate="print"/>
        <a:stretch>
          <a:fillRect/>
        </a:stretch>
      </xdr:blipFill>
      <xdr:spPr>
        <a:xfrm>
          <a:off x="3286125" y="65617725"/>
          <a:ext cx="1438275" cy="1143000"/>
        </a:xfrm>
        <a:prstGeom prst="rect">
          <a:avLst/>
        </a:prstGeom>
        <a:ln>
          <a:prstDash val="solid"/>
        </a:ln>
      </xdr:spPr>
    </xdr:pic>
    <xdr:clientData/>
  </xdr:twoCellAnchor>
  <xdr:twoCellAnchor editAs="oneCell">
    <xdr:from>
      <xdr:col>4</xdr:col>
      <xdr:colOff>0</xdr:colOff>
      <xdr:row>59</xdr:row>
      <xdr:rowOff>0</xdr:rowOff>
    </xdr:from>
    <xdr:to>
      <xdr:col>5</xdr:col>
      <xdr:colOff>-1</xdr:colOff>
      <xdr:row>60</xdr:row>
      <xdr:rowOff>0</xdr:rowOff>
    </xdr:to>
    <xdr:pic>
      <xdr:nvPicPr>
        <xdr:cNvPr id="60" name="Image 59"/>
        <xdr:cNvPicPr>
          <a:picLocks/>
        </xdr:cNvPicPr>
      </xdr:nvPicPr>
      <xdr:blipFill>
        <a:blip xmlns:r="http://schemas.openxmlformats.org/officeDocument/2006/relationships" r:embed="rId58" cstate="print"/>
        <a:stretch>
          <a:fillRect/>
        </a:stretch>
      </xdr:blipFill>
      <xdr:spPr>
        <a:xfrm>
          <a:off x="3286125" y="66760725"/>
          <a:ext cx="1438275" cy="1143000"/>
        </a:xfrm>
        <a:prstGeom prst="rect">
          <a:avLst/>
        </a:prstGeom>
        <a:ln>
          <a:prstDash val="solid"/>
        </a:ln>
      </xdr:spPr>
    </xdr:pic>
    <xdr:clientData/>
  </xdr:twoCellAnchor>
  <xdr:twoCellAnchor editAs="oneCell">
    <xdr:from>
      <xdr:col>4</xdr:col>
      <xdr:colOff>0</xdr:colOff>
      <xdr:row>60</xdr:row>
      <xdr:rowOff>0</xdr:rowOff>
    </xdr:from>
    <xdr:to>
      <xdr:col>5</xdr:col>
      <xdr:colOff>-1</xdr:colOff>
      <xdr:row>61</xdr:row>
      <xdr:rowOff>0</xdr:rowOff>
    </xdr:to>
    <xdr:pic>
      <xdr:nvPicPr>
        <xdr:cNvPr id="61" name="Image 60"/>
        <xdr:cNvPicPr>
          <a:picLocks/>
        </xdr:cNvPicPr>
      </xdr:nvPicPr>
      <xdr:blipFill>
        <a:blip xmlns:r="http://schemas.openxmlformats.org/officeDocument/2006/relationships" r:embed="rId59" cstate="print"/>
        <a:stretch>
          <a:fillRect/>
        </a:stretch>
      </xdr:blipFill>
      <xdr:spPr>
        <a:xfrm>
          <a:off x="3286125" y="67903725"/>
          <a:ext cx="1438275" cy="1143000"/>
        </a:xfrm>
        <a:prstGeom prst="rect">
          <a:avLst/>
        </a:prstGeom>
        <a:ln>
          <a:prstDash val="solid"/>
        </a:ln>
      </xdr:spPr>
    </xdr:pic>
    <xdr:clientData/>
  </xdr:twoCellAnchor>
  <xdr:twoCellAnchor editAs="oneCell">
    <xdr:from>
      <xdr:col>4</xdr:col>
      <xdr:colOff>0</xdr:colOff>
      <xdr:row>61</xdr:row>
      <xdr:rowOff>0</xdr:rowOff>
    </xdr:from>
    <xdr:to>
      <xdr:col>5</xdr:col>
      <xdr:colOff>-1</xdr:colOff>
      <xdr:row>62</xdr:row>
      <xdr:rowOff>0</xdr:rowOff>
    </xdr:to>
    <xdr:pic>
      <xdr:nvPicPr>
        <xdr:cNvPr id="62" name="Image 61"/>
        <xdr:cNvPicPr>
          <a:picLocks/>
        </xdr:cNvPicPr>
      </xdr:nvPicPr>
      <xdr:blipFill>
        <a:blip xmlns:r="http://schemas.openxmlformats.org/officeDocument/2006/relationships" r:embed="rId60" cstate="print"/>
        <a:stretch>
          <a:fillRect/>
        </a:stretch>
      </xdr:blipFill>
      <xdr:spPr>
        <a:xfrm>
          <a:off x="3286125" y="69046725"/>
          <a:ext cx="1438275" cy="1143000"/>
        </a:xfrm>
        <a:prstGeom prst="rect">
          <a:avLst/>
        </a:prstGeom>
        <a:ln>
          <a:prstDash val="solid"/>
        </a:ln>
      </xdr:spPr>
    </xdr:pic>
    <xdr:clientData/>
  </xdr:twoCellAnchor>
  <xdr:twoCellAnchor editAs="oneCell">
    <xdr:from>
      <xdr:col>4</xdr:col>
      <xdr:colOff>0</xdr:colOff>
      <xdr:row>62</xdr:row>
      <xdr:rowOff>0</xdr:rowOff>
    </xdr:from>
    <xdr:to>
      <xdr:col>5</xdr:col>
      <xdr:colOff>-1</xdr:colOff>
      <xdr:row>63</xdr:row>
      <xdr:rowOff>0</xdr:rowOff>
    </xdr:to>
    <xdr:pic>
      <xdr:nvPicPr>
        <xdr:cNvPr id="63" name="Image 62"/>
        <xdr:cNvPicPr>
          <a:picLocks/>
        </xdr:cNvPicPr>
      </xdr:nvPicPr>
      <xdr:blipFill>
        <a:blip xmlns:r="http://schemas.openxmlformats.org/officeDocument/2006/relationships" r:embed="rId61" cstate="print"/>
        <a:stretch>
          <a:fillRect/>
        </a:stretch>
      </xdr:blipFill>
      <xdr:spPr>
        <a:xfrm>
          <a:off x="3286125" y="70189725"/>
          <a:ext cx="1438275" cy="1143000"/>
        </a:xfrm>
        <a:prstGeom prst="rect">
          <a:avLst/>
        </a:prstGeom>
        <a:ln>
          <a:prstDash val="solid"/>
        </a:ln>
      </xdr:spPr>
    </xdr:pic>
    <xdr:clientData/>
  </xdr:twoCellAnchor>
  <xdr:twoCellAnchor editAs="oneCell">
    <xdr:from>
      <xdr:col>4</xdr:col>
      <xdr:colOff>0</xdr:colOff>
      <xdr:row>63</xdr:row>
      <xdr:rowOff>0</xdr:rowOff>
    </xdr:from>
    <xdr:to>
      <xdr:col>5</xdr:col>
      <xdr:colOff>-1</xdr:colOff>
      <xdr:row>64</xdr:row>
      <xdr:rowOff>0</xdr:rowOff>
    </xdr:to>
    <xdr:pic>
      <xdr:nvPicPr>
        <xdr:cNvPr id="64" name="Image 63"/>
        <xdr:cNvPicPr>
          <a:picLocks/>
        </xdr:cNvPicPr>
      </xdr:nvPicPr>
      <xdr:blipFill>
        <a:blip xmlns:r="http://schemas.openxmlformats.org/officeDocument/2006/relationships" r:embed="rId62" cstate="print"/>
        <a:stretch>
          <a:fillRect/>
        </a:stretch>
      </xdr:blipFill>
      <xdr:spPr>
        <a:xfrm>
          <a:off x="3286125" y="71332725"/>
          <a:ext cx="1438275" cy="1143000"/>
        </a:xfrm>
        <a:prstGeom prst="rect">
          <a:avLst/>
        </a:prstGeom>
        <a:ln>
          <a:prstDash val="solid"/>
        </a:ln>
      </xdr:spPr>
    </xdr:pic>
    <xdr:clientData/>
  </xdr:twoCellAnchor>
  <xdr:twoCellAnchor editAs="oneCell">
    <xdr:from>
      <xdr:col>4</xdr:col>
      <xdr:colOff>0</xdr:colOff>
      <xdr:row>64</xdr:row>
      <xdr:rowOff>0</xdr:rowOff>
    </xdr:from>
    <xdr:to>
      <xdr:col>5</xdr:col>
      <xdr:colOff>-1</xdr:colOff>
      <xdr:row>65</xdr:row>
      <xdr:rowOff>0</xdr:rowOff>
    </xdr:to>
    <xdr:pic>
      <xdr:nvPicPr>
        <xdr:cNvPr id="65" name="Image 64"/>
        <xdr:cNvPicPr>
          <a:picLocks/>
        </xdr:cNvPicPr>
      </xdr:nvPicPr>
      <xdr:blipFill>
        <a:blip xmlns:r="http://schemas.openxmlformats.org/officeDocument/2006/relationships" r:embed="rId63" cstate="print"/>
        <a:stretch>
          <a:fillRect/>
        </a:stretch>
      </xdr:blipFill>
      <xdr:spPr>
        <a:xfrm>
          <a:off x="3286125" y="72475725"/>
          <a:ext cx="1438275" cy="1143000"/>
        </a:xfrm>
        <a:prstGeom prst="rect">
          <a:avLst/>
        </a:prstGeom>
        <a:ln>
          <a:prstDash val="solid"/>
        </a:ln>
      </xdr:spPr>
    </xdr:pic>
    <xdr:clientData/>
  </xdr:twoCellAnchor>
  <xdr:twoCellAnchor editAs="oneCell">
    <xdr:from>
      <xdr:col>4</xdr:col>
      <xdr:colOff>0</xdr:colOff>
      <xdr:row>65</xdr:row>
      <xdr:rowOff>0</xdr:rowOff>
    </xdr:from>
    <xdr:to>
      <xdr:col>5</xdr:col>
      <xdr:colOff>-1</xdr:colOff>
      <xdr:row>66</xdr:row>
      <xdr:rowOff>0</xdr:rowOff>
    </xdr:to>
    <xdr:pic>
      <xdr:nvPicPr>
        <xdr:cNvPr id="66" name="Image 65"/>
        <xdr:cNvPicPr>
          <a:picLocks/>
        </xdr:cNvPicPr>
      </xdr:nvPicPr>
      <xdr:blipFill>
        <a:blip xmlns:r="http://schemas.openxmlformats.org/officeDocument/2006/relationships" r:embed="rId64" cstate="print"/>
        <a:stretch>
          <a:fillRect/>
        </a:stretch>
      </xdr:blipFill>
      <xdr:spPr>
        <a:xfrm>
          <a:off x="3286125" y="73618725"/>
          <a:ext cx="1438275" cy="1143000"/>
        </a:xfrm>
        <a:prstGeom prst="rect">
          <a:avLst/>
        </a:prstGeom>
        <a:ln>
          <a:prstDash val="solid"/>
        </a:ln>
      </xdr:spPr>
    </xdr:pic>
    <xdr:clientData/>
  </xdr:twoCellAnchor>
  <xdr:twoCellAnchor editAs="oneCell">
    <xdr:from>
      <xdr:col>4</xdr:col>
      <xdr:colOff>0</xdr:colOff>
      <xdr:row>66</xdr:row>
      <xdr:rowOff>0</xdr:rowOff>
    </xdr:from>
    <xdr:to>
      <xdr:col>5</xdr:col>
      <xdr:colOff>-1</xdr:colOff>
      <xdr:row>67</xdr:row>
      <xdr:rowOff>0</xdr:rowOff>
    </xdr:to>
    <xdr:pic>
      <xdr:nvPicPr>
        <xdr:cNvPr id="67" name="Image 66"/>
        <xdr:cNvPicPr>
          <a:picLocks/>
        </xdr:cNvPicPr>
      </xdr:nvPicPr>
      <xdr:blipFill>
        <a:blip xmlns:r="http://schemas.openxmlformats.org/officeDocument/2006/relationships" r:embed="rId65" cstate="print"/>
        <a:stretch>
          <a:fillRect/>
        </a:stretch>
      </xdr:blipFill>
      <xdr:spPr>
        <a:xfrm>
          <a:off x="3286125" y="74761725"/>
          <a:ext cx="1438275" cy="1143000"/>
        </a:xfrm>
        <a:prstGeom prst="rect">
          <a:avLst/>
        </a:prstGeom>
        <a:ln>
          <a:prstDash val="solid"/>
        </a:ln>
      </xdr:spPr>
    </xdr:pic>
    <xdr:clientData/>
  </xdr:twoCellAnchor>
  <xdr:twoCellAnchor editAs="oneCell">
    <xdr:from>
      <xdr:col>4</xdr:col>
      <xdr:colOff>0</xdr:colOff>
      <xdr:row>67</xdr:row>
      <xdr:rowOff>0</xdr:rowOff>
    </xdr:from>
    <xdr:to>
      <xdr:col>5</xdr:col>
      <xdr:colOff>-1</xdr:colOff>
      <xdr:row>68</xdr:row>
      <xdr:rowOff>0</xdr:rowOff>
    </xdr:to>
    <xdr:pic>
      <xdr:nvPicPr>
        <xdr:cNvPr id="68" name="Image 67"/>
        <xdr:cNvPicPr>
          <a:picLocks/>
        </xdr:cNvPicPr>
      </xdr:nvPicPr>
      <xdr:blipFill>
        <a:blip xmlns:r="http://schemas.openxmlformats.org/officeDocument/2006/relationships" r:embed="rId66" cstate="print"/>
        <a:stretch>
          <a:fillRect/>
        </a:stretch>
      </xdr:blipFill>
      <xdr:spPr>
        <a:xfrm>
          <a:off x="3286125" y="75904725"/>
          <a:ext cx="1438275" cy="1143000"/>
        </a:xfrm>
        <a:prstGeom prst="rect">
          <a:avLst/>
        </a:prstGeom>
        <a:ln>
          <a:prstDash val="solid"/>
        </a:ln>
      </xdr:spPr>
    </xdr:pic>
    <xdr:clientData/>
  </xdr:twoCellAnchor>
  <xdr:twoCellAnchor editAs="oneCell">
    <xdr:from>
      <xdr:col>4</xdr:col>
      <xdr:colOff>0</xdr:colOff>
      <xdr:row>68</xdr:row>
      <xdr:rowOff>0</xdr:rowOff>
    </xdr:from>
    <xdr:to>
      <xdr:col>5</xdr:col>
      <xdr:colOff>-1</xdr:colOff>
      <xdr:row>69</xdr:row>
      <xdr:rowOff>0</xdr:rowOff>
    </xdr:to>
    <xdr:pic>
      <xdr:nvPicPr>
        <xdr:cNvPr id="69" name="Image 68"/>
        <xdr:cNvPicPr>
          <a:picLocks/>
        </xdr:cNvPicPr>
      </xdr:nvPicPr>
      <xdr:blipFill>
        <a:blip xmlns:r="http://schemas.openxmlformats.org/officeDocument/2006/relationships" r:embed="rId67" cstate="print"/>
        <a:stretch>
          <a:fillRect/>
        </a:stretch>
      </xdr:blipFill>
      <xdr:spPr>
        <a:xfrm>
          <a:off x="3286125" y="77047725"/>
          <a:ext cx="1438275" cy="1143000"/>
        </a:xfrm>
        <a:prstGeom prst="rect">
          <a:avLst/>
        </a:prstGeom>
        <a:ln>
          <a:prstDash val="solid"/>
        </a:ln>
      </xdr:spPr>
    </xdr:pic>
    <xdr:clientData/>
  </xdr:twoCellAnchor>
  <xdr:twoCellAnchor editAs="oneCell">
    <xdr:from>
      <xdr:col>4</xdr:col>
      <xdr:colOff>0</xdr:colOff>
      <xdr:row>69</xdr:row>
      <xdr:rowOff>0</xdr:rowOff>
    </xdr:from>
    <xdr:to>
      <xdr:col>5</xdr:col>
      <xdr:colOff>-1</xdr:colOff>
      <xdr:row>70</xdr:row>
      <xdr:rowOff>0</xdr:rowOff>
    </xdr:to>
    <xdr:pic>
      <xdr:nvPicPr>
        <xdr:cNvPr id="70" name="Image 69"/>
        <xdr:cNvPicPr>
          <a:picLocks/>
        </xdr:cNvPicPr>
      </xdr:nvPicPr>
      <xdr:blipFill>
        <a:blip xmlns:r="http://schemas.openxmlformats.org/officeDocument/2006/relationships" r:embed="rId68" cstate="print"/>
        <a:stretch>
          <a:fillRect/>
        </a:stretch>
      </xdr:blipFill>
      <xdr:spPr>
        <a:xfrm>
          <a:off x="3286125" y="78190725"/>
          <a:ext cx="1438275" cy="1143000"/>
        </a:xfrm>
        <a:prstGeom prst="rect">
          <a:avLst/>
        </a:prstGeom>
        <a:ln>
          <a:prstDash val="solid"/>
        </a:ln>
      </xdr:spPr>
    </xdr:pic>
    <xdr:clientData/>
  </xdr:twoCellAnchor>
  <xdr:twoCellAnchor editAs="oneCell">
    <xdr:from>
      <xdr:col>4</xdr:col>
      <xdr:colOff>0</xdr:colOff>
      <xdr:row>70</xdr:row>
      <xdr:rowOff>0</xdr:rowOff>
    </xdr:from>
    <xdr:to>
      <xdr:col>5</xdr:col>
      <xdr:colOff>-1</xdr:colOff>
      <xdr:row>71</xdr:row>
      <xdr:rowOff>0</xdr:rowOff>
    </xdr:to>
    <xdr:pic>
      <xdr:nvPicPr>
        <xdr:cNvPr id="71" name="Image 70"/>
        <xdr:cNvPicPr>
          <a:picLocks/>
        </xdr:cNvPicPr>
      </xdr:nvPicPr>
      <xdr:blipFill>
        <a:blip xmlns:r="http://schemas.openxmlformats.org/officeDocument/2006/relationships" r:embed="rId69" cstate="print"/>
        <a:stretch>
          <a:fillRect/>
        </a:stretch>
      </xdr:blipFill>
      <xdr:spPr>
        <a:xfrm>
          <a:off x="3286125" y="79333725"/>
          <a:ext cx="1438275" cy="1143000"/>
        </a:xfrm>
        <a:prstGeom prst="rect">
          <a:avLst/>
        </a:prstGeom>
        <a:ln>
          <a:prstDash val="solid"/>
        </a:ln>
      </xdr:spPr>
    </xdr:pic>
    <xdr:clientData/>
  </xdr:twoCellAnchor>
  <xdr:twoCellAnchor editAs="oneCell">
    <xdr:from>
      <xdr:col>4</xdr:col>
      <xdr:colOff>0</xdr:colOff>
      <xdr:row>71</xdr:row>
      <xdr:rowOff>0</xdr:rowOff>
    </xdr:from>
    <xdr:to>
      <xdr:col>5</xdr:col>
      <xdr:colOff>-1</xdr:colOff>
      <xdr:row>72</xdr:row>
      <xdr:rowOff>0</xdr:rowOff>
    </xdr:to>
    <xdr:pic>
      <xdr:nvPicPr>
        <xdr:cNvPr id="72" name="Image 71"/>
        <xdr:cNvPicPr>
          <a:picLocks/>
        </xdr:cNvPicPr>
      </xdr:nvPicPr>
      <xdr:blipFill>
        <a:blip xmlns:r="http://schemas.openxmlformats.org/officeDocument/2006/relationships" r:embed="rId70" cstate="print"/>
        <a:stretch>
          <a:fillRect/>
        </a:stretch>
      </xdr:blipFill>
      <xdr:spPr>
        <a:xfrm>
          <a:off x="3286125" y="80476725"/>
          <a:ext cx="1438275" cy="1143000"/>
        </a:xfrm>
        <a:prstGeom prst="rect">
          <a:avLst/>
        </a:prstGeom>
        <a:ln>
          <a:prstDash val="solid"/>
        </a:ln>
      </xdr:spPr>
    </xdr:pic>
    <xdr:clientData/>
  </xdr:twoCellAnchor>
  <xdr:twoCellAnchor editAs="oneCell">
    <xdr:from>
      <xdr:col>4</xdr:col>
      <xdr:colOff>0</xdr:colOff>
      <xdr:row>72</xdr:row>
      <xdr:rowOff>0</xdr:rowOff>
    </xdr:from>
    <xdr:to>
      <xdr:col>5</xdr:col>
      <xdr:colOff>-1</xdr:colOff>
      <xdr:row>73</xdr:row>
      <xdr:rowOff>0</xdr:rowOff>
    </xdr:to>
    <xdr:pic>
      <xdr:nvPicPr>
        <xdr:cNvPr id="73" name="Image 72"/>
        <xdr:cNvPicPr>
          <a:picLocks/>
        </xdr:cNvPicPr>
      </xdr:nvPicPr>
      <xdr:blipFill>
        <a:blip xmlns:r="http://schemas.openxmlformats.org/officeDocument/2006/relationships" r:embed="rId71" cstate="print"/>
        <a:stretch>
          <a:fillRect/>
        </a:stretch>
      </xdr:blipFill>
      <xdr:spPr>
        <a:xfrm>
          <a:off x="3286125" y="81619725"/>
          <a:ext cx="1438275" cy="1143000"/>
        </a:xfrm>
        <a:prstGeom prst="rect">
          <a:avLst/>
        </a:prstGeom>
        <a:ln>
          <a:prstDash val="solid"/>
        </a:ln>
      </xdr:spPr>
    </xdr:pic>
    <xdr:clientData/>
  </xdr:twoCellAnchor>
  <xdr:twoCellAnchor editAs="oneCell">
    <xdr:from>
      <xdr:col>4</xdr:col>
      <xdr:colOff>0</xdr:colOff>
      <xdr:row>73</xdr:row>
      <xdr:rowOff>0</xdr:rowOff>
    </xdr:from>
    <xdr:to>
      <xdr:col>5</xdr:col>
      <xdr:colOff>-1</xdr:colOff>
      <xdr:row>74</xdr:row>
      <xdr:rowOff>0</xdr:rowOff>
    </xdr:to>
    <xdr:pic>
      <xdr:nvPicPr>
        <xdr:cNvPr id="74" name="Image 73"/>
        <xdr:cNvPicPr>
          <a:picLocks/>
        </xdr:cNvPicPr>
      </xdr:nvPicPr>
      <xdr:blipFill>
        <a:blip xmlns:r="http://schemas.openxmlformats.org/officeDocument/2006/relationships" r:embed="rId72" cstate="print"/>
        <a:stretch>
          <a:fillRect/>
        </a:stretch>
      </xdr:blipFill>
      <xdr:spPr>
        <a:xfrm>
          <a:off x="3286125" y="82762725"/>
          <a:ext cx="1438275" cy="1143000"/>
        </a:xfrm>
        <a:prstGeom prst="rect">
          <a:avLst/>
        </a:prstGeom>
        <a:ln>
          <a:prstDash val="solid"/>
        </a:ln>
      </xdr:spPr>
    </xdr:pic>
    <xdr:clientData/>
  </xdr:twoCellAnchor>
  <xdr:twoCellAnchor editAs="oneCell">
    <xdr:from>
      <xdr:col>4</xdr:col>
      <xdr:colOff>0</xdr:colOff>
      <xdr:row>74</xdr:row>
      <xdr:rowOff>0</xdr:rowOff>
    </xdr:from>
    <xdr:to>
      <xdr:col>5</xdr:col>
      <xdr:colOff>-1</xdr:colOff>
      <xdr:row>75</xdr:row>
      <xdr:rowOff>0</xdr:rowOff>
    </xdr:to>
    <xdr:pic>
      <xdr:nvPicPr>
        <xdr:cNvPr id="75" name="Image 74"/>
        <xdr:cNvPicPr>
          <a:picLocks/>
        </xdr:cNvPicPr>
      </xdr:nvPicPr>
      <xdr:blipFill>
        <a:blip xmlns:r="http://schemas.openxmlformats.org/officeDocument/2006/relationships" r:embed="rId73" cstate="print"/>
        <a:stretch>
          <a:fillRect/>
        </a:stretch>
      </xdr:blipFill>
      <xdr:spPr>
        <a:xfrm>
          <a:off x="3286125" y="83905725"/>
          <a:ext cx="1438275" cy="1143000"/>
        </a:xfrm>
        <a:prstGeom prst="rect">
          <a:avLst/>
        </a:prstGeom>
        <a:ln>
          <a:prstDash val="solid"/>
        </a:ln>
      </xdr:spPr>
    </xdr:pic>
    <xdr:clientData/>
  </xdr:twoCellAnchor>
  <xdr:twoCellAnchor editAs="oneCell">
    <xdr:from>
      <xdr:col>4</xdr:col>
      <xdr:colOff>0</xdr:colOff>
      <xdr:row>75</xdr:row>
      <xdr:rowOff>0</xdr:rowOff>
    </xdr:from>
    <xdr:to>
      <xdr:col>5</xdr:col>
      <xdr:colOff>-1</xdr:colOff>
      <xdr:row>76</xdr:row>
      <xdr:rowOff>0</xdr:rowOff>
    </xdr:to>
    <xdr:pic>
      <xdr:nvPicPr>
        <xdr:cNvPr id="76" name="Image 75"/>
        <xdr:cNvPicPr>
          <a:picLocks/>
        </xdr:cNvPicPr>
      </xdr:nvPicPr>
      <xdr:blipFill>
        <a:blip xmlns:r="http://schemas.openxmlformats.org/officeDocument/2006/relationships" r:embed="rId74" cstate="print"/>
        <a:stretch>
          <a:fillRect/>
        </a:stretch>
      </xdr:blipFill>
      <xdr:spPr>
        <a:xfrm>
          <a:off x="3286125" y="85048725"/>
          <a:ext cx="1438275" cy="1143000"/>
        </a:xfrm>
        <a:prstGeom prst="rect">
          <a:avLst/>
        </a:prstGeom>
        <a:ln>
          <a:prstDash val="solid"/>
        </a:ln>
      </xdr:spPr>
    </xdr:pic>
    <xdr:clientData/>
  </xdr:twoCellAnchor>
  <xdr:twoCellAnchor editAs="oneCell">
    <xdr:from>
      <xdr:col>4</xdr:col>
      <xdr:colOff>0</xdr:colOff>
      <xdr:row>76</xdr:row>
      <xdr:rowOff>0</xdr:rowOff>
    </xdr:from>
    <xdr:to>
      <xdr:col>5</xdr:col>
      <xdr:colOff>-1</xdr:colOff>
      <xdr:row>77</xdr:row>
      <xdr:rowOff>0</xdr:rowOff>
    </xdr:to>
    <xdr:pic>
      <xdr:nvPicPr>
        <xdr:cNvPr id="77" name="Image 76"/>
        <xdr:cNvPicPr>
          <a:picLocks/>
        </xdr:cNvPicPr>
      </xdr:nvPicPr>
      <xdr:blipFill>
        <a:blip xmlns:r="http://schemas.openxmlformats.org/officeDocument/2006/relationships" r:embed="rId75" cstate="print"/>
        <a:stretch>
          <a:fillRect/>
        </a:stretch>
      </xdr:blipFill>
      <xdr:spPr>
        <a:xfrm>
          <a:off x="3286125" y="86191725"/>
          <a:ext cx="1438275" cy="1143000"/>
        </a:xfrm>
        <a:prstGeom prst="rect">
          <a:avLst/>
        </a:prstGeom>
        <a:ln>
          <a:prstDash val="solid"/>
        </a:ln>
      </xdr:spPr>
    </xdr:pic>
    <xdr:clientData/>
  </xdr:twoCellAnchor>
  <xdr:twoCellAnchor editAs="oneCell">
    <xdr:from>
      <xdr:col>4</xdr:col>
      <xdr:colOff>0</xdr:colOff>
      <xdr:row>77</xdr:row>
      <xdr:rowOff>0</xdr:rowOff>
    </xdr:from>
    <xdr:to>
      <xdr:col>5</xdr:col>
      <xdr:colOff>-1</xdr:colOff>
      <xdr:row>78</xdr:row>
      <xdr:rowOff>0</xdr:rowOff>
    </xdr:to>
    <xdr:pic>
      <xdr:nvPicPr>
        <xdr:cNvPr id="78" name="Image 77"/>
        <xdr:cNvPicPr>
          <a:picLocks/>
        </xdr:cNvPicPr>
      </xdr:nvPicPr>
      <xdr:blipFill>
        <a:blip xmlns:r="http://schemas.openxmlformats.org/officeDocument/2006/relationships" r:embed="rId76" cstate="print"/>
        <a:stretch>
          <a:fillRect/>
        </a:stretch>
      </xdr:blipFill>
      <xdr:spPr>
        <a:xfrm>
          <a:off x="3286125" y="87334725"/>
          <a:ext cx="1438275" cy="1143000"/>
        </a:xfrm>
        <a:prstGeom prst="rect">
          <a:avLst/>
        </a:prstGeom>
        <a:ln>
          <a:prstDash val="solid"/>
        </a:ln>
      </xdr:spPr>
    </xdr:pic>
    <xdr:clientData/>
  </xdr:twoCellAnchor>
  <xdr:twoCellAnchor editAs="oneCell">
    <xdr:from>
      <xdr:col>4</xdr:col>
      <xdr:colOff>0</xdr:colOff>
      <xdr:row>78</xdr:row>
      <xdr:rowOff>0</xdr:rowOff>
    </xdr:from>
    <xdr:to>
      <xdr:col>5</xdr:col>
      <xdr:colOff>-1</xdr:colOff>
      <xdr:row>79</xdr:row>
      <xdr:rowOff>0</xdr:rowOff>
    </xdr:to>
    <xdr:pic>
      <xdr:nvPicPr>
        <xdr:cNvPr id="79" name="Image 78"/>
        <xdr:cNvPicPr>
          <a:picLocks/>
        </xdr:cNvPicPr>
      </xdr:nvPicPr>
      <xdr:blipFill>
        <a:blip xmlns:r="http://schemas.openxmlformats.org/officeDocument/2006/relationships" r:embed="rId77" cstate="print"/>
        <a:stretch>
          <a:fillRect/>
        </a:stretch>
      </xdr:blipFill>
      <xdr:spPr>
        <a:xfrm>
          <a:off x="3286125" y="88477725"/>
          <a:ext cx="1438275" cy="1143000"/>
        </a:xfrm>
        <a:prstGeom prst="rect">
          <a:avLst/>
        </a:prstGeom>
        <a:ln>
          <a:prstDash val="solid"/>
        </a:ln>
      </xdr:spPr>
    </xdr:pic>
    <xdr:clientData/>
  </xdr:twoCellAnchor>
  <xdr:twoCellAnchor editAs="oneCell">
    <xdr:from>
      <xdr:col>4</xdr:col>
      <xdr:colOff>0</xdr:colOff>
      <xdr:row>79</xdr:row>
      <xdr:rowOff>0</xdr:rowOff>
    </xdr:from>
    <xdr:to>
      <xdr:col>5</xdr:col>
      <xdr:colOff>-1</xdr:colOff>
      <xdr:row>80</xdr:row>
      <xdr:rowOff>0</xdr:rowOff>
    </xdr:to>
    <xdr:pic>
      <xdr:nvPicPr>
        <xdr:cNvPr id="80" name="Image 79"/>
        <xdr:cNvPicPr>
          <a:picLocks/>
        </xdr:cNvPicPr>
      </xdr:nvPicPr>
      <xdr:blipFill>
        <a:blip xmlns:r="http://schemas.openxmlformats.org/officeDocument/2006/relationships" r:embed="rId78" cstate="print"/>
        <a:stretch>
          <a:fillRect/>
        </a:stretch>
      </xdr:blipFill>
      <xdr:spPr>
        <a:xfrm>
          <a:off x="3286125" y="89620725"/>
          <a:ext cx="1438275" cy="1143000"/>
        </a:xfrm>
        <a:prstGeom prst="rect">
          <a:avLst/>
        </a:prstGeom>
        <a:ln>
          <a:prstDash val="solid"/>
        </a:ln>
      </xdr:spPr>
    </xdr:pic>
    <xdr:clientData/>
  </xdr:twoCellAnchor>
  <xdr:twoCellAnchor editAs="oneCell">
    <xdr:from>
      <xdr:col>4</xdr:col>
      <xdr:colOff>0</xdr:colOff>
      <xdr:row>80</xdr:row>
      <xdr:rowOff>0</xdr:rowOff>
    </xdr:from>
    <xdr:to>
      <xdr:col>5</xdr:col>
      <xdr:colOff>-1</xdr:colOff>
      <xdr:row>81</xdr:row>
      <xdr:rowOff>0</xdr:rowOff>
    </xdr:to>
    <xdr:pic>
      <xdr:nvPicPr>
        <xdr:cNvPr id="81" name="Image 80"/>
        <xdr:cNvPicPr>
          <a:picLocks/>
        </xdr:cNvPicPr>
      </xdr:nvPicPr>
      <xdr:blipFill>
        <a:blip xmlns:r="http://schemas.openxmlformats.org/officeDocument/2006/relationships" r:embed="rId79" cstate="print"/>
        <a:stretch>
          <a:fillRect/>
        </a:stretch>
      </xdr:blipFill>
      <xdr:spPr>
        <a:xfrm>
          <a:off x="3286125" y="90763725"/>
          <a:ext cx="1438275" cy="1143000"/>
        </a:xfrm>
        <a:prstGeom prst="rect">
          <a:avLst/>
        </a:prstGeom>
        <a:ln>
          <a:prstDash val="solid"/>
        </a:ln>
      </xdr:spPr>
    </xdr:pic>
    <xdr:clientData/>
  </xdr:twoCellAnchor>
  <xdr:twoCellAnchor editAs="oneCell">
    <xdr:from>
      <xdr:col>4</xdr:col>
      <xdr:colOff>0</xdr:colOff>
      <xdr:row>81</xdr:row>
      <xdr:rowOff>0</xdr:rowOff>
    </xdr:from>
    <xdr:to>
      <xdr:col>5</xdr:col>
      <xdr:colOff>-1</xdr:colOff>
      <xdr:row>82</xdr:row>
      <xdr:rowOff>0</xdr:rowOff>
    </xdr:to>
    <xdr:pic>
      <xdr:nvPicPr>
        <xdr:cNvPr id="82" name="Image 81"/>
        <xdr:cNvPicPr>
          <a:picLocks/>
        </xdr:cNvPicPr>
      </xdr:nvPicPr>
      <xdr:blipFill>
        <a:blip xmlns:r="http://schemas.openxmlformats.org/officeDocument/2006/relationships" r:embed="rId80" cstate="print"/>
        <a:stretch>
          <a:fillRect/>
        </a:stretch>
      </xdr:blipFill>
      <xdr:spPr>
        <a:xfrm>
          <a:off x="3286125" y="91906725"/>
          <a:ext cx="1438275" cy="1143000"/>
        </a:xfrm>
        <a:prstGeom prst="rect">
          <a:avLst/>
        </a:prstGeom>
        <a:ln>
          <a:prstDash val="solid"/>
        </a:ln>
      </xdr:spPr>
    </xdr:pic>
    <xdr:clientData/>
  </xdr:twoCellAnchor>
  <xdr:twoCellAnchor editAs="oneCell">
    <xdr:from>
      <xdr:col>2</xdr:col>
      <xdr:colOff>0</xdr:colOff>
      <xdr:row>1</xdr:row>
      <xdr:rowOff>0</xdr:rowOff>
    </xdr:from>
    <xdr:to>
      <xdr:col>2</xdr:col>
      <xdr:colOff>756751</xdr:colOff>
      <xdr:row>1</xdr:row>
      <xdr:rowOff>692728</xdr:rowOff>
    </xdr:to>
    <xdr:pic>
      <xdr:nvPicPr>
        <xdr:cNvPr id="83" name="Image 82"/>
        <xdr:cNvPicPr>
          <a:picLocks noChangeAspect="1"/>
        </xdr:cNvPicPr>
      </xdr:nvPicPr>
      <xdr:blipFill>
        <a:blip xmlns:r="http://schemas.openxmlformats.org/officeDocument/2006/relationships" r:embed="rId81" cstate="print"/>
        <a:stretch>
          <a:fillRect/>
        </a:stretch>
      </xdr:blipFill>
      <xdr:spPr>
        <a:xfrm>
          <a:off x="726281" y="452438"/>
          <a:ext cx="756751" cy="692728"/>
        </a:xfrm>
        <a:prstGeom prst="rect">
          <a:avLst/>
        </a:prstGeom>
        <a:ln>
          <a:prstDash val="solid"/>
        </a:ln>
      </xdr:spPr>
    </xdr:pic>
    <xdr:clientData/>
  </xdr:twoCellAnchor>
  <xdr:twoCellAnchor editAs="oneCell">
    <xdr:from>
      <xdr:col>3</xdr:col>
      <xdr:colOff>0</xdr:colOff>
      <xdr:row>1</xdr:row>
      <xdr:rowOff>0</xdr:rowOff>
    </xdr:from>
    <xdr:to>
      <xdr:col>3</xdr:col>
      <xdr:colOff>733339</xdr:colOff>
      <xdr:row>1</xdr:row>
      <xdr:rowOff>906086</xdr:rowOff>
    </xdr:to>
    <xdr:pic>
      <xdr:nvPicPr>
        <xdr:cNvPr id="84" name="Image 83"/>
        <xdr:cNvPicPr>
          <a:picLocks noChangeAspect="1" noChangeArrowheads="1"/>
        </xdr:cNvPicPr>
      </xdr:nvPicPr>
      <xdr:blipFill>
        <a:blip xmlns:r="http://schemas.openxmlformats.org/officeDocument/2006/relationships" r:embed="rId82" cstate="print"/>
        <a:srcRect/>
        <a:stretch>
          <a:fillRect/>
        </a:stretch>
      </xdr:blipFill>
      <xdr:spPr bwMode="auto">
        <a:xfrm>
          <a:off x="1845469" y="452438"/>
          <a:ext cx="733339" cy="906086"/>
        </a:xfrm>
        <a:prstGeom prst="rect">
          <a:avLst/>
        </a:prstGeom>
        <a:noFill/>
        <a:ln>
          <a:noFill/>
          <a:prstDash val="solid"/>
        </a:ln>
      </xdr:spPr>
    </xdr:pic>
    <xdr:clientData/>
  </xdr:twoCellAnchor>
  <xdr:twoCellAnchor editAs="oneCell">
    <xdr:from>
      <xdr:col>2</xdr:col>
      <xdr:colOff>0</xdr:colOff>
      <xdr:row>8</xdr:row>
      <xdr:rowOff>0</xdr:rowOff>
    </xdr:from>
    <xdr:to>
      <xdr:col>2</xdr:col>
      <xdr:colOff>795209</xdr:colOff>
      <xdr:row>8</xdr:row>
      <xdr:rowOff>796637</xdr:rowOff>
    </xdr:to>
    <xdr:pic>
      <xdr:nvPicPr>
        <xdr:cNvPr id="87" name="Image 86"/>
        <xdr:cNvPicPr>
          <a:picLocks noChangeAspect="1"/>
        </xdr:cNvPicPr>
      </xdr:nvPicPr>
      <xdr:blipFill>
        <a:blip xmlns:r="http://schemas.openxmlformats.org/officeDocument/2006/relationships" r:embed="rId83"/>
        <a:stretch>
          <a:fillRect/>
        </a:stretch>
      </xdr:blipFill>
      <xdr:spPr>
        <a:xfrm>
          <a:off x="726281" y="8453438"/>
          <a:ext cx="795209" cy="796637"/>
        </a:xfrm>
        <a:prstGeom prst="rect">
          <a:avLst/>
        </a:prstGeom>
        <a:ln>
          <a:prstDash val="solid"/>
        </a:ln>
      </xdr:spPr>
    </xdr:pic>
    <xdr:clientData/>
  </xdr:twoCellAnchor>
  <xdr:twoCellAnchor editAs="oneCell">
    <xdr:from>
      <xdr:col>3</xdr:col>
      <xdr:colOff>0</xdr:colOff>
      <xdr:row>8</xdr:row>
      <xdr:rowOff>0</xdr:rowOff>
    </xdr:from>
    <xdr:to>
      <xdr:col>3</xdr:col>
      <xdr:colOff>735859</xdr:colOff>
      <xdr:row>8</xdr:row>
      <xdr:rowOff>1032862</xdr:rowOff>
    </xdr:to>
    <xdr:pic>
      <xdr:nvPicPr>
        <xdr:cNvPr id="88" name="Image 87"/>
        <xdr:cNvPicPr>
          <a:picLocks noChangeAspect="1"/>
        </xdr:cNvPicPr>
      </xdr:nvPicPr>
      <xdr:blipFill>
        <a:blip xmlns:r="http://schemas.openxmlformats.org/officeDocument/2006/relationships" r:embed="rId84" cstate="print"/>
        <a:stretch>
          <a:fillRect/>
        </a:stretch>
      </xdr:blipFill>
      <xdr:spPr>
        <a:xfrm>
          <a:off x="1845469" y="8453438"/>
          <a:ext cx="735859" cy="1032862"/>
        </a:xfrm>
        <a:prstGeom prst="rect">
          <a:avLst/>
        </a:prstGeom>
        <a:noFill/>
        <a:ln>
          <a:noFill/>
          <a:prstDash val="solid"/>
        </a:ln>
      </xdr:spPr>
    </xdr:pic>
    <xdr:clientData/>
  </xdr:twoCellAnchor>
  <xdr:twoCellAnchor editAs="oneCell">
    <xdr:from>
      <xdr:col>2</xdr:col>
      <xdr:colOff>0</xdr:colOff>
      <xdr:row>9</xdr:row>
      <xdr:rowOff>0</xdr:rowOff>
    </xdr:from>
    <xdr:to>
      <xdr:col>2</xdr:col>
      <xdr:colOff>744682</xdr:colOff>
      <xdr:row>9</xdr:row>
      <xdr:rowOff>755269</xdr:rowOff>
    </xdr:to>
    <xdr:pic>
      <xdr:nvPicPr>
        <xdr:cNvPr id="89" name="Image 88"/>
        <xdr:cNvPicPr>
          <a:picLocks noChangeAspect="1"/>
        </xdr:cNvPicPr>
      </xdr:nvPicPr>
      <xdr:blipFill>
        <a:blip xmlns:r="http://schemas.openxmlformats.org/officeDocument/2006/relationships" r:embed="rId85"/>
        <a:stretch>
          <a:fillRect/>
        </a:stretch>
      </xdr:blipFill>
      <xdr:spPr>
        <a:xfrm>
          <a:off x="726281" y="9596438"/>
          <a:ext cx="744682" cy="755269"/>
        </a:xfrm>
        <a:prstGeom prst="rect">
          <a:avLst/>
        </a:prstGeom>
        <a:ln>
          <a:prstDash val="solid"/>
        </a:ln>
      </xdr:spPr>
    </xdr:pic>
    <xdr:clientData/>
  </xdr:twoCellAnchor>
  <xdr:twoCellAnchor editAs="oneCell">
    <xdr:from>
      <xdr:col>3</xdr:col>
      <xdr:colOff>0</xdr:colOff>
      <xdr:row>9</xdr:row>
      <xdr:rowOff>0</xdr:rowOff>
    </xdr:from>
    <xdr:to>
      <xdr:col>3</xdr:col>
      <xdr:colOff>658091</xdr:colOff>
      <xdr:row>9</xdr:row>
      <xdr:rowOff>964148</xdr:rowOff>
    </xdr:to>
    <xdr:pic>
      <xdr:nvPicPr>
        <xdr:cNvPr id="90" name="Image 89"/>
        <xdr:cNvPicPr>
          <a:picLocks noChangeAspect="1"/>
        </xdr:cNvPicPr>
      </xdr:nvPicPr>
      <xdr:blipFill>
        <a:blip xmlns:r="http://schemas.openxmlformats.org/officeDocument/2006/relationships" r:embed="rId86"/>
        <a:stretch>
          <a:fillRect/>
        </a:stretch>
      </xdr:blipFill>
      <xdr:spPr>
        <a:xfrm>
          <a:off x="1845469" y="9596438"/>
          <a:ext cx="658091" cy="964148"/>
        </a:xfrm>
        <a:prstGeom prst="rect">
          <a:avLst/>
        </a:prstGeom>
        <a:ln>
          <a:prstDash val="solid"/>
        </a:ln>
      </xdr:spPr>
    </xdr:pic>
    <xdr:clientData/>
  </xdr:twoCellAnchor>
  <xdr:twoCellAnchor editAs="oneCell">
    <xdr:from>
      <xdr:col>2</xdr:col>
      <xdr:colOff>0</xdr:colOff>
      <xdr:row>10</xdr:row>
      <xdr:rowOff>0</xdr:rowOff>
    </xdr:from>
    <xdr:to>
      <xdr:col>2</xdr:col>
      <xdr:colOff>796637</xdr:colOff>
      <xdr:row>10</xdr:row>
      <xdr:rowOff>870239</xdr:rowOff>
    </xdr:to>
    <xdr:pic>
      <xdr:nvPicPr>
        <xdr:cNvPr id="91" name="Image 90"/>
        <xdr:cNvPicPr>
          <a:picLocks noChangeAspect="1"/>
        </xdr:cNvPicPr>
      </xdr:nvPicPr>
      <xdr:blipFill>
        <a:blip xmlns:r="http://schemas.openxmlformats.org/officeDocument/2006/relationships" r:embed="rId87"/>
        <a:stretch>
          <a:fillRect/>
        </a:stretch>
      </xdr:blipFill>
      <xdr:spPr>
        <a:xfrm>
          <a:off x="726281" y="10739438"/>
          <a:ext cx="796637" cy="870239"/>
        </a:xfrm>
        <a:prstGeom prst="rect">
          <a:avLst/>
        </a:prstGeom>
        <a:ln>
          <a:prstDash val="solid"/>
        </a:ln>
      </xdr:spPr>
    </xdr:pic>
    <xdr:clientData/>
  </xdr:twoCellAnchor>
  <xdr:twoCellAnchor editAs="oneCell">
    <xdr:from>
      <xdr:col>3</xdr:col>
      <xdr:colOff>0</xdr:colOff>
      <xdr:row>10</xdr:row>
      <xdr:rowOff>0</xdr:rowOff>
    </xdr:from>
    <xdr:to>
      <xdr:col>3</xdr:col>
      <xdr:colOff>710046</xdr:colOff>
      <xdr:row>10</xdr:row>
      <xdr:rowOff>1041488</xdr:rowOff>
    </xdr:to>
    <xdr:pic>
      <xdr:nvPicPr>
        <xdr:cNvPr id="92" name="Image 91"/>
        <xdr:cNvPicPr>
          <a:picLocks noChangeAspect="1"/>
        </xdr:cNvPicPr>
      </xdr:nvPicPr>
      <xdr:blipFill>
        <a:blip xmlns:r="http://schemas.openxmlformats.org/officeDocument/2006/relationships" r:embed="rId88"/>
        <a:stretch>
          <a:fillRect/>
        </a:stretch>
      </xdr:blipFill>
      <xdr:spPr>
        <a:xfrm>
          <a:off x="1845469" y="10739438"/>
          <a:ext cx="710046" cy="1041488"/>
        </a:xfrm>
        <a:prstGeom prst="rect">
          <a:avLst/>
        </a:prstGeom>
        <a:ln>
          <a:prstDash val="solid"/>
        </a:ln>
      </xdr:spPr>
    </xdr:pic>
    <xdr:clientData/>
  </xdr:twoCellAnchor>
  <xdr:twoCellAnchor editAs="oneCell">
    <xdr:from>
      <xdr:col>2</xdr:col>
      <xdr:colOff>0</xdr:colOff>
      <xdr:row>7</xdr:row>
      <xdr:rowOff>0</xdr:rowOff>
    </xdr:from>
    <xdr:to>
      <xdr:col>2</xdr:col>
      <xdr:colOff>791050</xdr:colOff>
      <xdr:row>7</xdr:row>
      <xdr:rowOff>623455</xdr:rowOff>
    </xdr:to>
    <xdr:pic>
      <xdr:nvPicPr>
        <xdr:cNvPr id="93" name="Image 92"/>
        <xdr:cNvPicPr>
          <a:picLocks noChangeAspect="1"/>
        </xdr:cNvPicPr>
      </xdr:nvPicPr>
      <xdr:blipFill>
        <a:blip xmlns:r="http://schemas.openxmlformats.org/officeDocument/2006/relationships" r:embed="rId89"/>
        <a:stretch>
          <a:fillRect/>
        </a:stretch>
      </xdr:blipFill>
      <xdr:spPr>
        <a:xfrm>
          <a:off x="726281" y="7310438"/>
          <a:ext cx="791050" cy="623455"/>
        </a:xfrm>
        <a:prstGeom prst="rect">
          <a:avLst/>
        </a:prstGeom>
        <a:ln>
          <a:prstDash val="solid"/>
        </a:ln>
      </xdr:spPr>
    </xdr:pic>
    <xdr:clientData/>
  </xdr:twoCellAnchor>
  <xdr:twoCellAnchor editAs="oneCell">
    <xdr:from>
      <xdr:col>3</xdr:col>
      <xdr:colOff>0</xdr:colOff>
      <xdr:row>7</xdr:row>
      <xdr:rowOff>0</xdr:rowOff>
    </xdr:from>
    <xdr:to>
      <xdr:col>3</xdr:col>
      <xdr:colOff>864373</xdr:colOff>
      <xdr:row>8</xdr:row>
      <xdr:rowOff>86975</xdr:rowOff>
    </xdr:to>
    <xdr:pic>
      <xdr:nvPicPr>
        <xdr:cNvPr id="94" name="Image 93"/>
        <xdr:cNvPicPr>
          <a:picLocks noChangeAspect="1"/>
        </xdr:cNvPicPr>
      </xdr:nvPicPr>
      <xdr:blipFill>
        <a:blip xmlns:r="http://schemas.openxmlformats.org/officeDocument/2006/relationships" r:embed="rId90"/>
        <a:stretch>
          <a:fillRect/>
        </a:stretch>
      </xdr:blipFill>
      <xdr:spPr>
        <a:xfrm>
          <a:off x="1845469" y="7310438"/>
          <a:ext cx="864373" cy="1229975"/>
        </a:xfrm>
        <a:prstGeom prst="rect">
          <a:avLst/>
        </a:prstGeom>
        <a:ln>
          <a:prstDash val="solid"/>
        </a:ln>
      </xdr:spPr>
    </xdr:pic>
    <xdr:clientData/>
  </xdr:twoCellAnchor>
  <xdr:twoCellAnchor editAs="oneCell">
    <xdr:from>
      <xdr:col>2</xdr:col>
      <xdr:colOff>0</xdr:colOff>
      <xdr:row>14</xdr:row>
      <xdr:rowOff>0</xdr:rowOff>
    </xdr:from>
    <xdr:to>
      <xdr:col>2</xdr:col>
      <xdr:colOff>836214</xdr:colOff>
      <xdr:row>14</xdr:row>
      <xdr:rowOff>808543</xdr:rowOff>
    </xdr:to>
    <xdr:pic>
      <xdr:nvPicPr>
        <xdr:cNvPr id="107" name="Image 106"/>
        <xdr:cNvPicPr>
          <a:picLocks noChangeAspect="1"/>
        </xdr:cNvPicPr>
      </xdr:nvPicPr>
      <xdr:blipFill>
        <a:blip xmlns:r="http://schemas.openxmlformats.org/officeDocument/2006/relationships" r:embed="rId91"/>
        <a:stretch>
          <a:fillRect/>
        </a:stretch>
      </xdr:blipFill>
      <xdr:spPr>
        <a:xfrm>
          <a:off x="726281" y="15311438"/>
          <a:ext cx="836214" cy="808543"/>
        </a:xfrm>
        <a:prstGeom prst="rect">
          <a:avLst/>
        </a:prstGeom>
        <a:ln>
          <a:prstDash val="solid"/>
        </a:ln>
      </xdr:spPr>
    </xdr:pic>
    <xdr:clientData/>
  </xdr:twoCellAnchor>
  <xdr:twoCellAnchor editAs="oneCell">
    <xdr:from>
      <xdr:col>3</xdr:col>
      <xdr:colOff>0</xdr:colOff>
      <xdr:row>14</xdr:row>
      <xdr:rowOff>0</xdr:rowOff>
    </xdr:from>
    <xdr:to>
      <xdr:col>3</xdr:col>
      <xdr:colOff>767444</xdr:colOff>
      <xdr:row>14</xdr:row>
      <xdr:rowOff>1125682</xdr:rowOff>
    </xdr:to>
    <xdr:pic>
      <xdr:nvPicPr>
        <xdr:cNvPr id="108" name="Image 107"/>
        <xdr:cNvPicPr>
          <a:picLocks noChangeAspect="1"/>
        </xdr:cNvPicPr>
      </xdr:nvPicPr>
      <xdr:blipFill>
        <a:blip xmlns:r="http://schemas.openxmlformats.org/officeDocument/2006/relationships" r:embed="rId92"/>
        <a:stretch>
          <a:fillRect/>
        </a:stretch>
      </xdr:blipFill>
      <xdr:spPr>
        <a:xfrm>
          <a:off x="1845469" y="15311438"/>
          <a:ext cx="767444" cy="1125682"/>
        </a:xfrm>
        <a:prstGeom prst="rect">
          <a:avLst/>
        </a:prstGeom>
        <a:ln>
          <a:prstDash val="solid"/>
        </a:ln>
      </xdr:spPr>
    </xdr:pic>
    <xdr:clientData/>
  </xdr:twoCellAnchor>
  <xdr:twoCellAnchor editAs="oneCell">
    <xdr:from>
      <xdr:col>2</xdr:col>
      <xdr:colOff>0</xdr:colOff>
      <xdr:row>15</xdr:row>
      <xdr:rowOff>0</xdr:rowOff>
    </xdr:from>
    <xdr:to>
      <xdr:col>2</xdr:col>
      <xdr:colOff>812979</xdr:colOff>
      <xdr:row>15</xdr:row>
      <xdr:rowOff>860497</xdr:rowOff>
    </xdr:to>
    <xdr:pic>
      <xdr:nvPicPr>
        <xdr:cNvPr id="109" name="Image 108"/>
        <xdr:cNvPicPr>
          <a:picLocks noChangeAspect="1"/>
        </xdr:cNvPicPr>
      </xdr:nvPicPr>
      <xdr:blipFill>
        <a:blip xmlns:r="http://schemas.openxmlformats.org/officeDocument/2006/relationships" r:embed="rId93"/>
        <a:stretch>
          <a:fillRect/>
        </a:stretch>
      </xdr:blipFill>
      <xdr:spPr>
        <a:xfrm>
          <a:off x="726281" y="16454438"/>
          <a:ext cx="812979" cy="860497"/>
        </a:xfrm>
        <a:prstGeom prst="rect">
          <a:avLst/>
        </a:prstGeom>
        <a:ln>
          <a:prstDash val="solid"/>
        </a:ln>
      </xdr:spPr>
    </xdr:pic>
    <xdr:clientData/>
  </xdr:twoCellAnchor>
  <xdr:twoCellAnchor editAs="oneCell">
    <xdr:from>
      <xdr:col>3</xdr:col>
      <xdr:colOff>0</xdr:colOff>
      <xdr:row>15</xdr:row>
      <xdr:rowOff>0</xdr:rowOff>
    </xdr:from>
    <xdr:to>
      <xdr:col>3</xdr:col>
      <xdr:colOff>762000</xdr:colOff>
      <xdr:row>15</xdr:row>
      <xdr:rowOff>1117146</xdr:rowOff>
    </xdr:to>
    <xdr:pic>
      <xdr:nvPicPr>
        <xdr:cNvPr id="110" name="Image 109"/>
        <xdr:cNvPicPr>
          <a:picLocks noChangeAspect="1"/>
        </xdr:cNvPicPr>
      </xdr:nvPicPr>
      <xdr:blipFill>
        <a:blip xmlns:r="http://schemas.openxmlformats.org/officeDocument/2006/relationships" r:embed="rId94"/>
        <a:stretch>
          <a:fillRect/>
        </a:stretch>
      </xdr:blipFill>
      <xdr:spPr>
        <a:xfrm>
          <a:off x="1845469" y="16454438"/>
          <a:ext cx="762000" cy="1117146"/>
        </a:xfrm>
        <a:prstGeom prst="rect">
          <a:avLst/>
        </a:prstGeom>
        <a:ln>
          <a:prstDash val="solid"/>
        </a:ln>
      </xdr:spPr>
    </xdr:pic>
    <xdr:clientData/>
  </xdr:twoCellAnchor>
  <xdr:twoCellAnchor editAs="oneCell">
    <xdr:from>
      <xdr:col>2</xdr:col>
      <xdr:colOff>0</xdr:colOff>
      <xdr:row>18</xdr:row>
      <xdr:rowOff>0</xdr:rowOff>
    </xdr:from>
    <xdr:to>
      <xdr:col>2</xdr:col>
      <xdr:colOff>837297</xdr:colOff>
      <xdr:row>18</xdr:row>
      <xdr:rowOff>775607</xdr:rowOff>
    </xdr:to>
    <xdr:pic>
      <xdr:nvPicPr>
        <xdr:cNvPr id="111" name="Image 110"/>
        <xdr:cNvPicPr>
          <a:picLocks noChangeAspect="1"/>
        </xdr:cNvPicPr>
      </xdr:nvPicPr>
      <xdr:blipFill>
        <a:blip xmlns:r="http://schemas.openxmlformats.org/officeDocument/2006/relationships" r:embed="rId95"/>
        <a:stretch>
          <a:fillRect/>
        </a:stretch>
      </xdr:blipFill>
      <xdr:spPr>
        <a:xfrm>
          <a:off x="726281" y="19883438"/>
          <a:ext cx="837297" cy="775607"/>
        </a:xfrm>
        <a:prstGeom prst="rect">
          <a:avLst/>
        </a:prstGeom>
        <a:ln>
          <a:prstDash val="solid"/>
        </a:ln>
      </xdr:spPr>
    </xdr:pic>
    <xdr:clientData/>
  </xdr:twoCellAnchor>
  <xdr:twoCellAnchor editAs="oneCell">
    <xdr:from>
      <xdr:col>3</xdr:col>
      <xdr:colOff>0</xdr:colOff>
      <xdr:row>18</xdr:row>
      <xdr:rowOff>0</xdr:rowOff>
    </xdr:from>
    <xdr:to>
      <xdr:col>3</xdr:col>
      <xdr:colOff>832179</xdr:colOff>
      <xdr:row>19</xdr:row>
      <xdr:rowOff>27215</xdr:rowOff>
    </xdr:to>
    <xdr:pic>
      <xdr:nvPicPr>
        <xdr:cNvPr id="112" name="Image 111"/>
        <xdr:cNvPicPr>
          <a:picLocks noChangeAspect="1"/>
        </xdr:cNvPicPr>
      </xdr:nvPicPr>
      <xdr:blipFill>
        <a:blip xmlns:r="http://schemas.openxmlformats.org/officeDocument/2006/relationships" r:embed="rId96" cstate="print"/>
        <a:stretch>
          <a:fillRect/>
        </a:stretch>
      </xdr:blipFill>
      <xdr:spPr>
        <a:xfrm>
          <a:off x="1845469" y="19883438"/>
          <a:ext cx="832179" cy="1170215"/>
        </a:xfrm>
        <a:prstGeom prst="rect">
          <a:avLst/>
        </a:prstGeom>
        <a:ln>
          <a:prstDash val="solid"/>
        </a:ln>
      </xdr:spPr>
    </xdr:pic>
    <xdr:clientData/>
  </xdr:twoCellAnchor>
  <xdr:twoCellAnchor editAs="oneCell">
    <xdr:from>
      <xdr:col>2</xdr:col>
      <xdr:colOff>0</xdr:colOff>
      <xdr:row>16</xdr:row>
      <xdr:rowOff>0</xdr:rowOff>
    </xdr:from>
    <xdr:to>
      <xdr:col>2</xdr:col>
      <xdr:colOff>848591</xdr:colOff>
      <xdr:row>16</xdr:row>
      <xdr:rowOff>955667</xdr:rowOff>
    </xdr:to>
    <xdr:pic>
      <xdr:nvPicPr>
        <xdr:cNvPr id="113" name="Image 112"/>
        <xdr:cNvPicPr>
          <a:picLocks noChangeAspect="1"/>
        </xdr:cNvPicPr>
      </xdr:nvPicPr>
      <xdr:blipFill>
        <a:blip xmlns:r="http://schemas.openxmlformats.org/officeDocument/2006/relationships" r:embed="rId97"/>
        <a:stretch>
          <a:fillRect/>
        </a:stretch>
      </xdr:blipFill>
      <xdr:spPr>
        <a:xfrm>
          <a:off x="726281" y="17597438"/>
          <a:ext cx="848591" cy="955667"/>
        </a:xfrm>
        <a:prstGeom prst="rect">
          <a:avLst/>
        </a:prstGeom>
        <a:ln>
          <a:prstDash val="solid"/>
        </a:ln>
      </xdr:spPr>
    </xdr:pic>
    <xdr:clientData/>
  </xdr:twoCellAnchor>
  <xdr:twoCellAnchor editAs="oneCell">
    <xdr:from>
      <xdr:col>3</xdr:col>
      <xdr:colOff>0</xdr:colOff>
      <xdr:row>16</xdr:row>
      <xdr:rowOff>0</xdr:rowOff>
    </xdr:from>
    <xdr:to>
      <xdr:col>3</xdr:col>
      <xdr:colOff>745242</xdr:colOff>
      <xdr:row>16</xdr:row>
      <xdr:rowOff>1091044</xdr:rowOff>
    </xdr:to>
    <xdr:pic>
      <xdr:nvPicPr>
        <xdr:cNvPr id="114" name="Image 113"/>
        <xdr:cNvPicPr>
          <a:picLocks noChangeAspect="1"/>
        </xdr:cNvPicPr>
      </xdr:nvPicPr>
      <xdr:blipFill>
        <a:blip xmlns:r="http://schemas.openxmlformats.org/officeDocument/2006/relationships" r:embed="rId98"/>
        <a:stretch>
          <a:fillRect/>
        </a:stretch>
      </xdr:blipFill>
      <xdr:spPr>
        <a:xfrm>
          <a:off x="1845469" y="17597438"/>
          <a:ext cx="745242" cy="1091044"/>
        </a:xfrm>
        <a:prstGeom prst="rect">
          <a:avLst/>
        </a:prstGeom>
        <a:ln>
          <a:prstDash val="solid"/>
        </a:ln>
      </xdr:spPr>
    </xdr:pic>
    <xdr:clientData/>
  </xdr:twoCellAnchor>
  <xdr:twoCellAnchor editAs="oneCell">
    <xdr:from>
      <xdr:col>2</xdr:col>
      <xdr:colOff>0</xdr:colOff>
      <xdr:row>17</xdr:row>
      <xdr:rowOff>0</xdr:rowOff>
    </xdr:from>
    <xdr:to>
      <xdr:col>2</xdr:col>
      <xdr:colOff>835069</xdr:colOff>
      <xdr:row>17</xdr:row>
      <xdr:rowOff>571500</xdr:rowOff>
    </xdr:to>
    <xdr:pic>
      <xdr:nvPicPr>
        <xdr:cNvPr id="115" name="Image 114"/>
        <xdr:cNvPicPr>
          <a:picLocks noChangeAspect="1"/>
        </xdr:cNvPicPr>
      </xdr:nvPicPr>
      <xdr:blipFill>
        <a:blip xmlns:r="http://schemas.openxmlformats.org/officeDocument/2006/relationships" r:embed="rId99"/>
        <a:stretch>
          <a:fillRect/>
        </a:stretch>
      </xdr:blipFill>
      <xdr:spPr>
        <a:xfrm>
          <a:off x="726281" y="18740438"/>
          <a:ext cx="835069" cy="571500"/>
        </a:xfrm>
        <a:prstGeom prst="rect">
          <a:avLst/>
        </a:prstGeom>
        <a:ln>
          <a:prstDash val="solid"/>
        </a:ln>
      </xdr:spPr>
    </xdr:pic>
    <xdr:clientData/>
  </xdr:twoCellAnchor>
  <xdr:twoCellAnchor editAs="oneCell">
    <xdr:from>
      <xdr:col>3</xdr:col>
      <xdr:colOff>0</xdr:colOff>
      <xdr:row>17</xdr:row>
      <xdr:rowOff>0</xdr:rowOff>
    </xdr:from>
    <xdr:to>
      <xdr:col>3</xdr:col>
      <xdr:colOff>828499</xdr:colOff>
      <xdr:row>18</xdr:row>
      <xdr:rowOff>22050</xdr:rowOff>
    </xdr:to>
    <xdr:pic>
      <xdr:nvPicPr>
        <xdr:cNvPr id="116" name="Image 115"/>
        <xdr:cNvPicPr>
          <a:picLocks noChangeAspect="1"/>
        </xdr:cNvPicPr>
      </xdr:nvPicPr>
      <xdr:blipFill>
        <a:blip xmlns:r="http://schemas.openxmlformats.org/officeDocument/2006/relationships" r:embed="rId100" cstate="print"/>
        <a:stretch>
          <a:fillRect/>
        </a:stretch>
      </xdr:blipFill>
      <xdr:spPr>
        <a:xfrm>
          <a:off x="1845469" y="18740438"/>
          <a:ext cx="828499" cy="1165050"/>
        </a:xfrm>
        <a:prstGeom prst="rect">
          <a:avLst/>
        </a:prstGeom>
        <a:ln>
          <a:prstDash val="solid"/>
        </a:ln>
      </xdr:spPr>
    </xdr:pic>
    <xdr:clientData/>
  </xdr:twoCellAnchor>
  <xdr:twoCellAnchor editAs="oneCell">
    <xdr:from>
      <xdr:col>2</xdr:col>
      <xdr:colOff>0</xdr:colOff>
      <xdr:row>19</xdr:row>
      <xdr:rowOff>0</xdr:rowOff>
    </xdr:from>
    <xdr:to>
      <xdr:col>2</xdr:col>
      <xdr:colOff>736488</xdr:colOff>
      <xdr:row>19</xdr:row>
      <xdr:rowOff>606136</xdr:rowOff>
    </xdr:to>
    <xdr:pic>
      <xdr:nvPicPr>
        <xdr:cNvPr id="119" name="Image 118"/>
        <xdr:cNvPicPr>
          <a:picLocks noChangeAspect="1"/>
        </xdr:cNvPicPr>
      </xdr:nvPicPr>
      <xdr:blipFill>
        <a:blip xmlns:r="http://schemas.openxmlformats.org/officeDocument/2006/relationships" r:embed="rId101"/>
        <a:stretch>
          <a:fillRect/>
        </a:stretch>
      </xdr:blipFill>
      <xdr:spPr>
        <a:xfrm>
          <a:off x="726281" y="21026438"/>
          <a:ext cx="736488" cy="606136"/>
        </a:xfrm>
        <a:prstGeom prst="rect">
          <a:avLst/>
        </a:prstGeom>
        <a:ln>
          <a:prstDash val="solid"/>
        </a:ln>
      </xdr:spPr>
    </xdr:pic>
    <xdr:clientData/>
  </xdr:twoCellAnchor>
  <xdr:twoCellAnchor editAs="oneCell">
    <xdr:from>
      <xdr:col>3</xdr:col>
      <xdr:colOff>0</xdr:colOff>
      <xdr:row>19</xdr:row>
      <xdr:rowOff>0</xdr:rowOff>
    </xdr:from>
    <xdr:to>
      <xdr:col>3</xdr:col>
      <xdr:colOff>769620</xdr:colOff>
      <xdr:row>19</xdr:row>
      <xdr:rowOff>1058524</xdr:rowOff>
    </xdr:to>
    <xdr:pic>
      <xdr:nvPicPr>
        <xdr:cNvPr id="120" name="Image 119"/>
        <xdr:cNvPicPr>
          <a:picLocks noChangeAspect="1" noChangeArrowheads="1"/>
        </xdr:cNvPicPr>
      </xdr:nvPicPr>
      <xdr:blipFill>
        <a:blip xmlns:r="http://schemas.openxmlformats.org/officeDocument/2006/relationships" r:embed="rId102" cstate="print"/>
        <a:srcRect/>
        <a:stretch>
          <a:fillRect/>
        </a:stretch>
      </xdr:blipFill>
      <xdr:spPr bwMode="auto">
        <a:xfrm>
          <a:off x="1845469" y="21026438"/>
          <a:ext cx="769620" cy="1058524"/>
        </a:xfrm>
        <a:prstGeom prst="rect">
          <a:avLst/>
        </a:prstGeom>
        <a:noFill/>
        <a:ln>
          <a:noFill/>
          <a:prstDash val="solid"/>
        </a:ln>
      </xdr:spPr>
    </xdr:pic>
    <xdr:clientData/>
  </xdr:twoCellAnchor>
  <xdr:twoCellAnchor editAs="oneCell">
    <xdr:from>
      <xdr:col>2</xdr:col>
      <xdr:colOff>0</xdr:colOff>
      <xdr:row>20</xdr:row>
      <xdr:rowOff>0</xdr:rowOff>
    </xdr:from>
    <xdr:to>
      <xdr:col>2</xdr:col>
      <xdr:colOff>806299</xdr:colOff>
      <xdr:row>20</xdr:row>
      <xdr:rowOff>827305</xdr:rowOff>
    </xdr:to>
    <xdr:pic>
      <xdr:nvPicPr>
        <xdr:cNvPr id="121" name="Image 120"/>
        <xdr:cNvPicPr>
          <a:picLocks noChangeAspect="1"/>
        </xdr:cNvPicPr>
      </xdr:nvPicPr>
      <xdr:blipFill>
        <a:blip xmlns:r="http://schemas.openxmlformats.org/officeDocument/2006/relationships" r:embed="rId103"/>
        <a:stretch>
          <a:fillRect/>
        </a:stretch>
      </xdr:blipFill>
      <xdr:spPr>
        <a:xfrm>
          <a:off x="726281" y="22169438"/>
          <a:ext cx="806299" cy="827305"/>
        </a:xfrm>
        <a:prstGeom prst="rect">
          <a:avLst/>
        </a:prstGeom>
        <a:ln>
          <a:prstDash val="solid"/>
        </a:ln>
      </xdr:spPr>
    </xdr:pic>
    <xdr:clientData/>
  </xdr:twoCellAnchor>
  <xdr:twoCellAnchor editAs="oneCell">
    <xdr:from>
      <xdr:col>3</xdr:col>
      <xdr:colOff>0</xdr:colOff>
      <xdr:row>20</xdr:row>
      <xdr:rowOff>0</xdr:rowOff>
    </xdr:from>
    <xdr:to>
      <xdr:col>3</xdr:col>
      <xdr:colOff>725812</xdr:colOff>
      <xdr:row>20</xdr:row>
      <xdr:rowOff>1018760</xdr:rowOff>
    </xdr:to>
    <xdr:pic>
      <xdr:nvPicPr>
        <xdr:cNvPr id="122" name="Image 121"/>
        <xdr:cNvPicPr>
          <a:picLocks noChangeAspect="1"/>
        </xdr:cNvPicPr>
      </xdr:nvPicPr>
      <xdr:blipFill>
        <a:blip xmlns:r="http://schemas.openxmlformats.org/officeDocument/2006/relationships" r:embed="rId104" cstate="print"/>
        <a:stretch>
          <a:fillRect/>
        </a:stretch>
      </xdr:blipFill>
      <xdr:spPr>
        <a:xfrm>
          <a:off x="1845469" y="22169438"/>
          <a:ext cx="725812" cy="1018760"/>
        </a:xfrm>
        <a:prstGeom prst="rect">
          <a:avLst/>
        </a:prstGeom>
        <a:ln>
          <a:prstDash val="solid"/>
        </a:ln>
      </xdr:spPr>
    </xdr:pic>
    <xdr:clientData/>
  </xdr:twoCellAnchor>
  <xdr:twoCellAnchor editAs="oneCell">
    <xdr:from>
      <xdr:col>2</xdr:col>
      <xdr:colOff>0</xdr:colOff>
      <xdr:row>21</xdr:row>
      <xdr:rowOff>0</xdr:rowOff>
    </xdr:from>
    <xdr:to>
      <xdr:col>2</xdr:col>
      <xdr:colOff>826572</xdr:colOff>
      <xdr:row>21</xdr:row>
      <xdr:rowOff>969819</xdr:rowOff>
    </xdr:to>
    <xdr:pic>
      <xdr:nvPicPr>
        <xdr:cNvPr id="123" name="Image 122"/>
        <xdr:cNvPicPr>
          <a:picLocks noChangeAspect="1"/>
        </xdr:cNvPicPr>
      </xdr:nvPicPr>
      <xdr:blipFill>
        <a:blip xmlns:r="http://schemas.openxmlformats.org/officeDocument/2006/relationships" r:embed="rId105"/>
        <a:stretch>
          <a:fillRect/>
        </a:stretch>
      </xdr:blipFill>
      <xdr:spPr>
        <a:xfrm>
          <a:off x="726281" y="23312438"/>
          <a:ext cx="826572" cy="969819"/>
        </a:xfrm>
        <a:prstGeom prst="rect">
          <a:avLst/>
        </a:prstGeom>
        <a:ln>
          <a:prstDash val="solid"/>
        </a:ln>
      </xdr:spPr>
    </xdr:pic>
    <xdr:clientData/>
  </xdr:twoCellAnchor>
  <xdr:twoCellAnchor editAs="oneCell">
    <xdr:from>
      <xdr:col>3</xdr:col>
      <xdr:colOff>0</xdr:colOff>
      <xdr:row>21</xdr:row>
      <xdr:rowOff>0</xdr:rowOff>
    </xdr:from>
    <xdr:to>
      <xdr:col>3</xdr:col>
      <xdr:colOff>723655</xdr:colOff>
      <xdr:row>21</xdr:row>
      <xdr:rowOff>1016001</xdr:rowOff>
    </xdr:to>
    <xdr:pic>
      <xdr:nvPicPr>
        <xdr:cNvPr id="124" name="Image 123"/>
        <xdr:cNvPicPr>
          <a:picLocks noChangeAspect="1"/>
        </xdr:cNvPicPr>
      </xdr:nvPicPr>
      <xdr:blipFill>
        <a:blip xmlns:r="http://schemas.openxmlformats.org/officeDocument/2006/relationships" r:embed="rId106"/>
        <a:stretch>
          <a:fillRect/>
        </a:stretch>
      </xdr:blipFill>
      <xdr:spPr>
        <a:xfrm>
          <a:off x="1845469" y="23312438"/>
          <a:ext cx="723655" cy="1016001"/>
        </a:xfrm>
        <a:prstGeom prst="rect">
          <a:avLst/>
        </a:prstGeom>
        <a:ln>
          <a:prstDash val="solid"/>
        </a:ln>
      </xdr:spPr>
    </xdr:pic>
    <xdr:clientData/>
  </xdr:twoCellAnchor>
  <xdr:twoCellAnchor editAs="oneCell">
    <xdr:from>
      <xdr:col>2</xdr:col>
      <xdr:colOff>0</xdr:colOff>
      <xdr:row>22</xdr:row>
      <xdr:rowOff>0</xdr:rowOff>
    </xdr:from>
    <xdr:to>
      <xdr:col>2</xdr:col>
      <xdr:colOff>692727</xdr:colOff>
      <xdr:row>22</xdr:row>
      <xdr:rowOff>606903</xdr:rowOff>
    </xdr:to>
    <xdr:pic>
      <xdr:nvPicPr>
        <xdr:cNvPr id="125" name="Image 124"/>
        <xdr:cNvPicPr>
          <a:picLocks noChangeAspect="1"/>
        </xdr:cNvPicPr>
      </xdr:nvPicPr>
      <xdr:blipFill>
        <a:blip xmlns:r="http://schemas.openxmlformats.org/officeDocument/2006/relationships" r:embed="rId107" cstate="print"/>
        <a:stretch>
          <a:fillRect/>
        </a:stretch>
      </xdr:blipFill>
      <xdr:spPr>
        <a:xfrm>
          <a:off x="726281" y="24455438"/>
          <a:ext cx="692727" cy="606903"/>
        </a:xfrm>
        <a:prstGeom prst="rect">
          <a:avLst/>
        </a:prstGeom>
        <a:ln>
          <a:prstDash val="solid"/>
        </a:ln>
      </xdr:spPr>
    </xdr:pic>
    <xdr:clientData/>
  </xdr:twoCellAnchor>
  <xdr:twoCellAnchor editAs="oneCell">
    <xdr:from>
      <xdr:col>3</xdr:col>
      <xdr:colOff>0</xdr:colOff>
      <xdr:row>22</xdr:row>
      <xdr:rowOff>0</xdr:rowOff>
    </xdr:from>
    <xdr:to>
      <xdr:col>3</xdr:col>
      <xdr:colOff>693964</xdr:colOff>
      <xdr:row>22</xdr:row>
      <xdr:rowOff>1006927</xdr:rowOff>
    </xdr:to>
    <xdr:pic>
      <xdr:nvPicPr>
        <xdr:cNvPr id="126" name="Image 125"/>
        <xdr:cNvPicPr>
          <a:picLocks noChangeAspect="1"/>
        </xdr:cNvPicPr>
      </xdr:nvPicPr>
      <xdr:blipFill rotWithShape="1">
        <a:blip xmlns:r="http://schemas.openxmlformats.org/officeDocument/2006/relationships" r:embed="rId108"/>
        <a:srcRect l="6667" t="2375" r="8333" b="9780"/>
        <a:stretch>
          <a:fillRect/>
        </a:stretch>
      </xdr:blipFill>
      <xdr:spPr>
        <a:xfrm>
          <a:off x="1845469" y="24455438"/>
          <a:ext cx="693964" cy="1006927"/>
        </a:xfrm>
        <a:prstGeom prst="rect">
          <a:avLst/>
        </a:prstGeom>
        <a:ln>
          <a:prstDash val="solid"/>
        </a:ln>
      </xdr:spPr>
    </xdr:pic>
    <xdr:clientData/>
  </xdr:twoCellAnchor>
  <xdr:twoCellAnchor editAs="oneCell">
    <xdr:from>
      <xdr:col>2</xdr:col>
      <xdr:colOff>0</xdr:colOff>
      <xdr:row>27</xdr:row>
      <xdr:rowOff>0</xdr:rowOff>
    </xdr:from>
    <xdr:to>
      <xdr:col>2</xdr:col>
      <xdr:colOff>779355</xdr:colOff>
      <xdr:row>27</xdr:row>
      <xdr:rowOff>536864</xdr:rowOff>
    </xdr:to>
    <xdr:pic>
      <xdr:nvPicPr>
        <xdr:cNvPr id="127" name="Image 126"/>
        <xdr:cNvPicPr>
          <a:picLocks noChangeAspect="1"/>
        </xdr:cNvPicPr>
      </xdr:nvPicPr>
      <xdr:blipFill>
        <a:blip xmlns:r="http://schemas.openxmlformats.org/officeDocument/2006/relationships" r:embed="rId109"/>
        <a:stretch>
          <a:fillRect/>
        </a:stretch>
      </xdr:blipFill>
      <xdr:spPr>
        <a:xfrm>
          <a:off x="726281" y="30170438"/>
          <a:ext cx="779355" cy="536864"/>
        </a:xfrm>
        <a:prstGeom prst="rect">
          <a:avLst/>
        </a:prstGeom>
        <a:ln>
          <a:prstDash val="solid"/>
        </a:ln>
      </xdr:spPr>
    </xdr:pic>
    <xdr:clientData/>
  </xdr:twoCellAnchor>
  <xdr:twoCellAnchor editAs="oneCell">
    <xdr:from>
      <xdr:col>3</xdr:col>
      <xdr:colOff>0</xdr:colOff>
      <xdr:row>27</xdr:row>
      <xdr:rowOff>0</xdr:rowOff>
    </xdr:from>
    <xdr:to>
      <xdr:col>3</xdr:col>
      <xdr:colOff>782411</xdr:colOff>
      <xdr:row>27</xdr:row>
      <xdr:rowOff>1088939</xdr:rowOff>
    </xdr:to>
    <xdr:pic>
      <xdr:nvPicPr>
        <xdr:cNvPr id="128" name="Image 127"/>
        <xdr:cNvPicPr>
          <a:picLocks noChangeAspect="1"/>
        </xdr:cNvPicPr>
      </xdr:nvPicPr>
      <xdr:blipFill>
        <a:blip xmlns:r="http://schemas.openxmlformats.org/officeDocument/2006/relationships" r:embed="rId110"/>
        <a:stretch>
          <a:fillRect/>
        </a:stretch>
      </xdr:blipFill>
      <xdr:spPr>
        <a:xfrm>
          <a:off x="1845469" y="30170438"/>
          <a:ext cx="782411" cy="1088939"/>
        </a:xfrm>
        <a:prstGeom prst="rect">
          <a:avLst/>
        </a:prstGeom>
        <a:ln>
          <a:prstDash val="solid"/>
        </a:ln>
      </xdr:spPr>
    </xdr:pic>
    <xdr:clientData/>
  </xdr:twoCellAnchor>
  <xdr:twoCellAnchor editAs="oneCell">
    <xdr:from>
      <xdr:col>2</xdr:col>
      <xdr:colOff>0</xdr:colOff>
      <xdr:row>26</xdr:row>
      <xdr:rowOff>0</xdr:rowOff>
    </xdr:from>
    <xdr:to>
      <xdr:col>2</xdr:col>
      <xdr:colOff>623455</xdr:colOff>
      <xdr:row>26</xdr:row>
      <xdr:rowOff>1048026</xdr:rowOff>
    </xdr:to>
    <xdr:pic>
      <xdr:nvPicPr>
        <xdr:cNvPr id="129" name="Image 128"/>
        <xdr:cNvPicPr>
          <a:picLocks noChangeAspect="1"/>
        </xdr:cNvPicPr>
      </xdr:nvPicPr>
      <xdr:blipFill>
        <a:blip xmlns:r="http://schemas.openxmlformats.org/officeDocument/2006/relationships" r:embed="rId111" cstate="print"/>
        <a:stretch>
          <a:fillRect/>
        </a:stretch>
      </xdr:blipFill>
      <xdr:spPr>
        <a:xfrm>
          <a:off x="726281" y="29027438"/>
          <a:ext cx="623455" cy="1048026"/>
        </a:xfrm>
        <a:prstGeom prst="rect">
          <a:avLst/>
        </a:prstGeom>
        <a:ln>
          <a:prstDash val="solid"/>
        </a:ln>
      </xdr:spPr>
    </xdr:pic>
    <xdr:clientData/>
  </xdr:twoCellAnchor>
  <xdr:twoCellAnchor editAs="oneCell">
    <xdr:from>
      <xdr:col>3</xdr:col>
      <xdr:colOff>0</xdr:colOff>
      <xdr:row>26</xdr:row>
      <xdr:rowOff>0</xdr:rowOff>
    </xdr:from>
    <xdr:to>
      <xdr:col>3</xdr:col>
      <xdr:colOff>796017</xdr:colOff>
      <xdr:row>26</xdr:row>
      <xdr:rowOff>1129393</xdr:rowOff>
    </xdr:to>
    <xdr:pic>
      <xdr:nvPicPr>
        <xdr:cNvPr id="130" name="Image 129"/>
        <xdr:cNvPicPr>
          <a:picLocks noChangeAspect="1"/>
        </xdr:cNvPicPr>
      </xdr:nvPicPr>
      <xdr:blipFill>
        <a:blip xmlns:r="http://schemas.openxmlformats.org/officeDocument/2006/relationships" r:embed="rId112"/>
        <a:stretch>
          <a:fillRect/>
        </a:stretch>
      </xdr:blipFill>
      <xdr:spPr>
        <a:xfrm>
          <a:off x="1845469" y="29027438"/>
          <a:ext cx="796017" cy="1129393"/>
        </a:xfrm>
        <a:prstGeom prst="rect">
          <a:avLst/>
        </a:prstGeom>
        <a:ln>
          <a:prstDash val="solid"/>
        </a:ln>
      </xdr:spPr>
    </xdr:pic>
    <xdr:clientData/>
  </xdr:twoCellAnchor>
  <xdr:twoCellAnchor editAs="oneCell">
    <xdr:from>
      <xdr:col>2</xdr:col>
      <xdr:colOff>0</xdr:colOff>
      <xdr:row>23</xdr:row>
      <xdr:rowOff>0</xdr:rowOff>
    </xdr:from>
    <xdr:to>
      <xdr:col>2</xdr:col>
      <xdr:colOff>587860</xdr:colOff>
      <xdr:row>23</xdr:row>
      <xdr:rowOff>917863</xdr:rowOff>
    </xdr:to>
    <xdr:pic>
      <xdr:nvPicPr>
        <xdr:cNvPr id="131" name="Image 130"/>
        <xdr:cNvPicPr>
          <a:picLocks noChangeAspect="1"/>
        </xdr:cNvPicPr>
      </xdr:nvPicPr>
      <xdr:blipFill>
        <a:blip xmlns:r="http://schemas.openxmlformats.org/officeDocument/2006/relationships" r:embed="rId113" cstate="print"/>
        <a:stretch>
          <a:fillRect/>
        </a:stretch>
      </xdr:blipFill>
      <xdr:spPr>
        <a:xfrm>
          <a:off x="726281" y="25598438"/>
          <a:ext cx="587860" cy="917863"/>
        </a:xfrm>
        <a:prstGeom prst="rect">
          <a:avLst/>
        </a:prstGeom>
        <a:ln>
          <a:prstDash val="solid"/>
        </a:ln>
      </xdr:spPr>
    </xdr:pic>
    <xdr:clientData/>
  </xdr:twoCellAnchor>
  <xdr:twoCellAnchor editAs="oneCell">
    <xdr:from>
      <xdr:col>3</xdr:col>
      <xdr:colOff>0</xdr:colOff>
      <xdr:row>23</xdr:row>
      <xdr:rowOff>0</xdr:rowOff>
    </xdr:from>
    <xdr:to>
      <xdr:col>3</xdr:col>
      <xdr:colOff>789214</xdr:colOff>
      <xdr:row>23</xdr:row>
      <xdr:rowOff>1108043</xdr:rowOff>
    </xdr:to>
    <xdr:pic>
      <xdr:nvPicPr>
        <xdr:cNvPr id="132" name="Image 131"/>
        <xdr:cNvPicPr>
          <a:picLocks noChangeAspect="1"/>
        </xdr:cNvPicPr>
      </xdr:nvPicPr>
      <xdr:blipFill>
        <a:blip xmlns:r="http://schemas.openxmlformats.org/officeDocument/2006/relationships" r:embed="rId114"/>
        <a:stretch>
          <a:fillRect/>
        </a:stretch>
      </xdr:blipFill>
      <xdr:spPr>
        <a:xfrm>
          <a:off x="1845469" y="25598438"/>
          <a:ext cx="789214" cy="1108043"/>
        </a:xfrm>
        <a:prstGeom prst="rect">
          <a:avLst/>
        </a:prstGeom>
        <a:ln>
          <a:prstDash val="solid"/>
        </a:ln>
      </xdr:spPr>
    </xdr:pic>
    <xdr:clientData/>
  </xdr:twoCellAnchor>
  <xdr:twoCellAnchor editAs="oneCell">
    <xdr:from>
      <xdr:col>2</xdr:col>
      <xdr:colOff>0</xdr:colOff>
      <xdr:row>29</xdr:row>
      <xdr:rowOff>0</xdr:rowOff>
    </xdr:from>
    <xdr:to>
      <xdr:col>2</xdr:col>
      <xdr:colOff>782131</xdr:colOff>
      <xdr:row>29</xdr:row>
      <xdr:rowOff>813955</xdr:rowOff>
    </xdr:to>
    <xdr:pic>
      <xdr:nvPicPr>
        <xdr:cNvPr id="135" name="Image 134"/>
        <xdr:cNvPicPr>
          <a:picLocks noChangeAspect="1"/>
        </xdr:cNvPicPr>
      </xdr:nvPicPr>
      <xdr:blipFill>
        <a:blip xmlns:r="http://schemas.openxmlformats.org/officeDocument/2006/relationships" r:embed="rId115"/>
        <a:stretch>
          <a:fillRect/>
        </a:stretch>
      </xdr:blipFill>
      <xdr:spPr>
        <a:xfrm>
          <a:off x="726281" y="32456438"/>
          <a:ext cx="782131" cy="813955"/>
        </a:xfrm>
        <a:prstGeom prst="rect">
          <a:avLst/>
        </a:prstGeom>
        <a:ln>
          <a:prstDash val="solid"/>
        </a:ln>
      </xdr:spPr>
    </xdr:pic>
    <xdr:clientData/>
  </xdr:twoCellAnchor>
  <xdr:twoCellAnchor editAs="oneCell">
    <xdr:from>
      <xdr:col>3</xdr:col>
      <xdr:colOff>0</xdr:colOff>
      <xdr:row>29</xdr:row>
      <xdr:rowOff>0</xdr:rowOff>
    </xdr:from>
    <xdr:to>
      <xdr:col>3</xdr:col>
      <xdr:colOff>802820</xdr:colOff>
      <xdr:row>29</xdr:row>
      <xdr:rowOff>1127147</xdr:rowOff>
    </xdr:to>
    <xdr:pic>
      <xdr:nvPicPr>
        <xdr:cNvPr id="136" name="Image 135"/>
        <xdr:cNvPicPr>
          <a:picLocks noChangeAspect="1"/>
        </xdr:cNvPicPr>
      </xdr:nvPicPr>
      <xdr:blipFill>
        <a:blip xmlns:r="http://schemas.openxmlformats.org/officeDocument/2006/relationships" r:embed="rId116"/>
        <a:stretch>
          <a:fillRect/>
        </a:stretch>
      </xdr:blipFill>
      <xdr:spPr>
        <a:xfrm>
          <a:off x="1845469" y="32456438"/>
          <a:ext cx="802820" cy="1127147"/>
        </a:xfrm>
        <a:prstGeom prst="rect">
          <a:avLst/>
        </a:prstGeom>
        <a:ln>
          <a:prstDash val="solid"/>
        </a:ln>
      </xdr:spPr>
    </xdr:pic>
    <xdr:clientData/>
  </xdr:twoCellAnchor>
  <xdr:twoCellAnchor editAs="oneCell">
    <xdr:from>
      <xdr:col>2</xdr:col>
      <xdr:colOff>0</xdr:colOff>
      <xdr:row>30</xdr:row>
      <xdr:rowOff>0</xdr:rowOff>
    </xdr:from>
    <xdr:to>
      <xdr:col>2</xdr:col>
      <xdr:colOff>398319</xdr:colOff>
      <xdr:row>30</xdr:row>
      <xdr:rowOff>825970</xdr:rowOff>
    </xdr:to>
    <xdr:pic>
      <xdr:nvPicPr>
        <xdr:cNvPr id="137" name="Image 136"/>
        <xdr:cNvPicPr>
          <a:picLocks noChangeAspect="1"/>
        </xdr:cNvPicPr>
      </xdr:nvPicPr>
      <xdr:blipFill>
        <a:blip xmlns:r="http://schemas.openxmlformats.org/officeDocument/2006/relationships" r:embed="rId117"/>
        <a:stretch>
          <a:fillRect/>
        </a:stretch>
      </xdr:blipFill>
      <xdr:spPr>
        <a:xfrm>
          <a:off x="726281" y="33599438"/>
          <a:ext cx="398319" cy="825970"/>
        </a:xfrm>
        <a:prstGeom prst="rect">
          <a:avLst/>
        </a:prstGeom>
        <a:ln>
          <a:prstDash val="solid"/>
        </a:ln>
      </xdr:spPr>
    </xdr:pic>
    <xdr:clientData/>
  </xdr:twoCellAnchor>
  <xdr:twoCellAnchor editAs="oneCell">
    <xdr:from>
      <xdr:col>3</xdr:col>
      <xdr:colOff>0</xdr:colOff>
      <xdr:row>30</xdr:row>
      <xdr:rowOff>0</xdr:rowOff>
    </xdr:from>
    <xdr:to>
      <xdr:col>3</xdr:col>
      <xdr:colOff>707571</xdr:colOff>
      <xdr:row>30</xdr:row>
      <xdr:rowOff>1034143</xdr:rowOff>
    </xdr:to>
    <xdr:pic>
      <xdr:nvPicPr>
        <xdr:cNvPr id="138" name="Image 137"/>
        <xdr:cNvPicPr>
          <a:picLocks noChangeAspect="1"/>
        </xdr:cNvPicPr>
      </xdr:nvPicPr>
      <xdr:blipFill rotWithShape="1">
        <a:blip xmlns:r="http://schemas.openxmlformats.org/officeDocument/2006/relationships" r:embed="rId118"/>
        <a:srcRect l="7812" t="4458" r="10937" b="10841"/>
        <a:stretch>
          <a:fillRect/>
        </a:stretch>
      </xdr:blipFill>
      <xdr:spPr>
        <a:xfrm>
          <a:off x="1845469" y="33599438"/>
          <a:ext cx="707571" cy="1034143"/>
        </a:xfrm>
        <a:prstGeom prst="rect">
          <a:avLst/>
        </a:prstGeom>
        <a:ln>
          <a:prstDash val="solid"/>
        </a:ln>
      </xdr:spPr>
    </xdr:pic>
    <xdr:clientData/>
  </xdr:twoCellAnchor>
  <xdr:twoCellAnchor editAs="oneCell">
    <xdr:from>
      <xdr:col>2</xdr:col>
      <xdr:colOff>0</xdr:colOff>
      <xdr:row>35</xdr:row>
      <xdr:rowOff>0</xdr:rowOff>
    </xdr:from>
    <xdr:to>
      <xdr:col>2</xdr:col>
      <xdr:colOff>777011</xdr:colOff>
      <xdr:row>35</xdr:row>
      <xdr:rowOff>848591</xdr:rowOff>
    </xdr:to>
    <xdr:pic>
      <xdr:nvPicPr>
        <xdr:cNvPr id="139" name="Image 138"/>
        <xdr:cNvPicPr>
          <a:picLocks noChangeAspect="1"/>
        </xdr:cNvPicPr>
      </xdr:nvPicPr>
      <xdr:blipFill>
        <a:blip xmlns:r="http://schemas.openxmlformats.org/officeDocument/2006/relationships" r:embed="rId119"/>
        <a:stretch>
          <a:fillRect/>
        </a:stretch>
      </xdr:blipFill>
      <xdr:spPr>
        <a:xfrm>
          <a:off x="726281" y="39314438"/>
          <a:ext cx="777011" cy="848591"/>
        </a:xfrm>
        <a:prstGeom prst="rect">
          <a:avLst/>
        </a:prstGeom>
        <a:ln>
          <a:prstDash val="solid"/>
        </a:ln>
      </xdr:spPr>
    </xdr:pic>
    <xdr:clientData/>
  </xdr:twoCellAnchor>
  <xdr:twoCellAnchor editAs="oneCell">
    <xdr:from>
      <xdr:col>3</xdr:col>
      <xdr:colOff>0</xdr:colOff>
      <xdr:row>35</xdr:row>
      <xdr:rowOff>0</xdr:rowOff>
    </xdr:from>
    <xdr:to>
      <xdr:col>3</xdr:col>
      <xdr:colOff>727364</xdr:colOff>
      <xdr:row>35</xdr:row>
      <xdr:rowOff>1039090</xdr:rowOff>
    </xdr:to>
    <xdr:pic>
      <xdr:nvPicPr>
        <xdr:cNvPr id="140" name="Image 139"/>
        <xdr:cNvPicPr>
          <a:picLocks noChangeAspect="1"/>
        </xdr:cNvPicPr>
      </xdr:nvPicPr>
      <xdr:blipFill rotWithShape="1">
        <a:blip xmlns:r="http://schemas.openxmlformats.org/officeDocument/2006/relationships" r:embed="rId120"/>
        <a:srcRect l="7843" t="4190" r="9804" b="12015"/>
        <a:stretch>
          <a:fillRect/>
        </a:stretch>
      </xdr:blipFill>
      <xdr:spPr>
        <a:xfrm>
          <a:off x="1845469" y="39314438"/>
          <a:ext cx="727364" cy="1039090"/>
        </a:xfrm>
        <a:prstGeom prst="rect">
          <a:avLst/>
        </a:prstGeom>
        <a:ln>
          <a:prstDash val="solid"/>
        </a:ln>
      </xdr:spPr>
    </xdr:pic>
    <xdr:clientData/>
  </xdr:twoCellAnchor>
  <xdr:twoCellAnchor editAs="oneCell">
    <xdr:from>
      <xdr:col>2</xdr:col>
      <xdr:colOff>0</xdr:colOff>
      <xdr:row>47</xdr:row>
      <xdr:rowOff>0</xdr:rowOff>
    </xdr:from>
    <xdr:to>
      <xdr:col>2</xdr:col>
      <xdr:colOff>796637</xdr:colOff>
      <xdr:row>47</xdr:row>
      <xdr:rowOff>944992</xdr:rowOff>
    </xdr:to>
    <xdr:pic>
      <xdr:nvPicPr>
        <xdr:cNvPr id="143" name="Image 142"/>
        <xdr:cNvPicPr>
          <a:picLocks noChangeAspect="1"/>
        </xdr:cNvPicPr>
      </xdr:nvPicPr>
      <xdr:blipFill>
        <a:blip xmlns:r="http://schemas.openxmlformats.org/officeDocument/2006/relationships" r:embed="rId121"/>
        <a:stretch>
          <a:fillRect/>
        </a:stretch>
      </xdr:blipFill>
      <xdr:spPr>
        <a:xfrm>
          <a:off x="726281" y="53030438"/>
          <a:ext cx="796637" cy="944992"/>
        </a:xfrm>
        <a:prstGeom prst="rect">
          <a:avLst/>
        </a:prstGeom>
        <a:ln>
          <a:prstDash val="solid"/>
        </a:ln>
      </xdr:spPr>
    </xdr:pic>
    <xdr:clientData/>
  </xdr:twoCellAnchor>
  <xdr:twoCellAnchor editAs="oneCell">
    <xdr:from>
      <xdr:col>3</xdr:col>
      <xdr:colOff>0</xdr:colOff>
      <xdr:row>47</xdr:row>
      <xdr:rowOff>0</xdr:rowOff>
    </xdr:from>
    <xdr:to>
      <xdr:col>3</xdr:col>
      <xdr:colOff>728382</xdr:colOff>
      <xdr:row>47</xdr:row>
      <xdr:rowOff>1031554</xdr:rowOff>
    </xdr:to>
    <xdr:pic>
      <xdr:nvPicPr>
        <xdr:cNvPr id="144" name="Image 143"/>
        <xdr:cNvPicPr>
          <a:picLocks noChangeAspect="1"/>
        </xdr:cNvPicPr>
      </xdr:nvPicPr>
      <xdr:blipFill>
        <a:blip xmlns:r="http://schemas.openxmlformats.org/officeDocument/2006/relationships" r:embed="rId122"/>
        <a:stretch>
          <a:fillRect/>
        </a:stretch>
      </xdr:blipFill>
      <xdr:spPr>
        <a:xfrm>
          <a:off x="1845469" y="53030438"/>
          <a:ext cx="728382" cy="1031554"/>
        </a:xfrm>
        <a:prstGeom prst="rect">
          <a:avLst/>
        </a:prstGeom>
        <a:ln>
          <a:prstDash val="solid"/>
        </a:ln>
      </xdr:spPr>
    </xdr:pic>
    <xdr:clientData/>
  </xdr:twoCellAnchor>
  <xdr:twoCellAnchor editAs="oneCell">
    <xdr:from>
      <xdr:col>2</xdr:col>
      <xdr:colOff>0</xdr:colOff>
      <xdr:row>48</xdr:row>
      <xdr:rowOff>0</xdr:rowOff>
    </xdr:from>
    <xdr:to>
      <xdr:col>2</xdr:col>
      <xdr:colOff>666750</xdr:colOff>
      <xdr:row>48</xdr:row>
      <xdr:rowOff>646406</xdr:rowOff>
    </xdr:to>
    <xdr:pic>
      <xdr:nvPicPr>
        <xdr:cNvPr id="145" name="Image 144"/>
        <xdr:cNvPicPr>
          <a:picLocks noChangeAspect="1"/>
        </xdr:cNvPicPr>
      </xdr:nvPicPr>
      <xdr:blipFill>
        <a:blip xmlns:r="http://schemas.openxmlformats.org/officeDocument/2006/relationships" r:embed="rId123"/>
        <a:stretch>
          <a:fillRect/>
        </a:stretch>
      </xdr:blipFill>
      <xdr:spPr>
        <a:xfrm>
          <a:off x="726281" y="54173438"/>
          <a:ext cx="666750" cy="646406"/>
        </a:xfrm>
        <a:prstGeom prst="rect">
          <a:avLst/>
        </a:prstGeom>
        <a:ln>
          <a:prstDash val="solid"/>
        </a:ln>
      </xdr:spPr>
    </xdr:pic>
    <xdr:clientData/>
  </xdr:twoCellAnchor>
  <xdr:twoCellAnchor editAs="oneCell">
    <xdr:from>
      <xdr:col>3</xdr:col>
      <xdr:colOff>0</xdr:colOff>
      <xdr:row>48</xdr:row>
      <xdr:rowOff>0</xdr:rowOff>
    </xdr:from>
    <xdr:to>
      <xdr:col>3</xdr:col>
      <xdr:colOff>748394</xdr:colOff>
      <xdr:row>48</xdr:row>
      <xdr:rowOff>1047192</xdr:rowOff>
    </xdr:to>
    <xdr:pic>
      <xdr:nvPicPr>
        <xdr:cNvPr id="146" name="Image 145"/>
        <xdr:cNvPicPr>
          <a:picLocks noChangeAspect="1"/>
        </xdr:cNvPicPr>
      </xdr:nvPicPr>
      <xdr:blipFill rotWithShape="1">
        <a:blip xmlns:r="http://schemas.openxmlformats.org/officeDocument/2006/relationships" r:embed="rId124"/>
        <a:srcRect l="5072" t="4296" r="9961" b="10904"/>
        <a:stretch>
          <a:fillRect/>
        </a:stretch>
      </xdr:blipFill>
      <xdr:spPr>
        <a:xfrm>
          <a:off x="1845469" y="54173438"/>
          <a:ext cx="748394" cy="1047192"/>
        </a:xfrm>
        <a:prstGeom prst="rect">
          <a:avLst/>
        </a:prstGeom>
        <a:ln>
          <a:prstDash val="solid"/>
        </a:ln>
      </xdr:spPr>
    </xdr:pic>
    <xdr:clientData/>
  </xdr:twoCellAnchor>
  <xdr:twoCellAnchor editAs="oneCell">
    <xdr:from>
      <xdr:col>2</xdr:col>
      <xdr:colOff>0</xdr:colOff>
      <xdr:row>49</xdr:row>
      <xdr:rowOff>0</xdr:rowOff>
    </xdr:from>
    <xdr:to>
      <xdr:col>2</xdr:col>
      <xdr:colOff>714374</xdr:colOff>
      <xdr:row>49</xdr:row>
      <xdr:rowOff>809739</xdr:rowOff>
    </xdr:to>
    <xdr:pic>
      <xdr:nvPicPr>
        <xdr:cNvPr id="147" name="Image 146"/>
        <xdr:cNvPicPr>
          <a:picLocks noChangeAspect="1"/>
        </xdr:cNvPicPr>
      </xdr:nvPicPr>
      <xdr:blipFill>
        <a:blip xmlns:r="http://schemas.openxmlformats.org/officeDocument/2006/relationships" r:embed="rId125"/>
        <a:stretch>
          <a:fillRect/>
        </a:stretch>
      </xdr:blipFill>
      <xdr:spPr>
        <a:xfrm>
          <a:off x="726281" y="55316438"/>
          <a:ext cx="714374" cy="809739"/>
        </a:xfrm>
        <a:prstGeom prst="rect">
          <a:avLst/>
        </a:prstGeom>
        <a:ln>
          <a:prstDash val="solid"/>
        </a:ln>
      </xdr:spPr>
    </xdr:pic>
    <xdr:clientData/>
  </xdr:twoCellAnchor>
  <xdr:twoCellAnchor editAs="oneCell">
    <xdr:from>
      <xdr:col>3</xdr:col>
      <xdr:colOff>0</xdr:colOff>
      <xdr:row>49</xdr:row>
      <xdr:rowOff>0</xdr:rowOff>
    </xdr:from>
    <xdr:to>
      <xdr:col>3</xdr:col>
      <xdr:colOff>737625</xdr:colOff>
      <xdr:row>49</xdr:row>
      <xdr:rowOff>1034142</xdr:rowOff>
    </xdr:to>
    <xdr:pic>
      <xdr:nvPicPr>
        <xdr:cNvPr id="148" name="Image 147"/>
        <xdr:cNvPicPr>
          <a:picLocks noChangeAspect="1"/>
        </xdr:cNvPicPr>
      </xdr:nvPicPr>
      <xdr:blipFill>
        <a:blip xmlns:r="http://schemas.openxmlformats.org/officeDocument/2006/relationships" r:embed="rId126"/>
        <a:stretch>
          <a:fillRect/>
        </a:stretch>
      </xdr:blipFill>
      <xdr:spPr>
        <a:xfrm>
          <a:off x="1845469" y="55316438"/>
          <a:ext cx="737625" cy="1034142"/>
        </a:xfrm>
        <a:prstGeom prst="rect">
          <a:avLst/>
        </a:prstGeom>
        <a:ln>
          <a:prstDash val="solid"/>
        </a:ln>
      </xdr:spPr>
    </xdr:pic>
    <xdr:clientData/>
  </xdr:twoCellAnchor>
  <xdr:twoCellAnchor editAs="oneCell">
    <xdr:from>
      <xdr:col>2</xdr:col>
      <xdr:colOff>0</xdr:colOff>
      <xdr:row>37</xdr:row>
      <xdr:rowOff>0</xdr:rowOff>
    </xdr:from>
    <xdr:to>
      <xdr:col>2</xdr:col>
      <xdr:colOff>488360</xdr:colOff>
      <xdr:row>37</xdr:row>
      <xdr:rowOff>883226</xdr:rowOff>
    </xdr:to>
    <xdr:pic>
      <xdr:nvPicPr>
        <xdr:cNvPr id="149" name="Image 148"/>
        <xdr:cNvPicPr>
          <a:picLocks noChangeAspect="1"/>
        </xdr:cNvPicPr>
      </xdr:nvPicPr>
      <xdr:blipFill>
        <a:blip xmlns:r="http://schemas.openxmlformats.org/officeDocument/2006/relationships" r:embed="rId127" cstate="print"/>
        <a:stretch>
          <a:fillRect/>
        </a:stretch>
      </xdr:blipFill>
      <xdr:spPr>
        <a:xfrm>
          <a:off x="726281" y="41600438"/>
          <a:ext cx="488360" cy="883226"/>
        </a:xfrm>
        <a:prstGeom prst="rect">
          <a:avLst/>
        </a:prstGeom>
        <a:ln>
          <a:prstDash val="solid"/>
        </a:ln>
      </xdr:spPr>
    </xdr:pic>
    <xdr:clientData/>
  </xdr:twoCellAnchor>
  <xdr:twoCellAnchor editAs="oneCell">
    <xdr:from>
      <xdr:col>3</xdr:col>
      <xdr:colOff>0</xdr:colOff>
      <xdr:row>37</xdr:row>
      <xdr:rowOff>0</xdr:rowOff>
    </xdr:from>
    <xdr:to>
      <xdr:col>3</xdr:col>
      <xdr:colOff>823232</xdr:colOff>
      <xdr:row>38</xdr:row>
      <xdr:rowOff>34882</xdr:rowOff>
    </xdr:to>
    <xdr:pic>
      <xdr:nvPicPr>
        <xdr:cNvPr id="150" name="Image 149"/>
        <xdr:cNvPicPr>
          <a:picLocks noChangeAspect="1"/>
        </xdr:cNvPicPr>
      </xdr:nvPicPr>
      <xdr:blipFill>
        <a:blip xmlns:r="http://schemas.openxmlformats.org/officeDocument/2006/relationships" r:embed="rId128"/>
        <a:stretch>
          <a:fillRect/>
        </a:stretch>
      </xdr:blipFill>
      <xdr:spPr>
        <a:xfrm>
          <a:off x="1845469" y="41600438"/>
          <a:ext cx="823232" cy="1177882"/>
        </a:xfrm>
        <a:prstGeom prst="rect">
          <a:avLst/>
        </a:prstGeom>
        <a:ln>
          <a:prstDash val="solid"/>
        </a:ln>
      </xdr:spPr>
    </xdr:pic>
    <xdr:clientData/>
  </xdr:twoCellAnchor>
  <xdr:twoCellAnchor editAs="oneCell">
    <xdr:from>
      <xdr:col>2</xdr:col>
      <xdr:colOff>0</xdr:colOff>
      <xdr:row>43</xdr:row>
      <xdr:rowOff>0</xdr:rowOff>
    </xdr:from>
    <xdr:to>
      <xdr:col>2</xdr:col>
      <xdr:colOff>831273</xdr:colOff>
      <xdr:row>43</xdr:row>
      <xdr:rowOff>622416</xdr:rowOff>
    </xdr:to>
    <xdr:pic>
      <xdr:nvPicPr>
        <xdr:cNvPr id="151" name="Image 150"/>
        <xdr:cNvPicPr>
          <a:picLocks noChangeAspect="1"/>
        </xdr:cNvPicPr>
      </xdr:nvPicPr>
      <xdr:blipFill>
        <a:blip xmlns:r="http://schemas.openxmlformats.org/officeDocument/2006/relationships" r:embed="rId129"/>
        <a:stretch>
          <a:fillRect/>
        </a:stretch>
      </xdr:blipFill>
      <xdr:spPr>
        <a:xfrm>
          <a:off x="726281" y="48458438"/>
          <a:ext cx="831273" cy="622416"/>
        </a:xfrm>
        <a:prstGeom prst="rect">
          <a:avLst/>
        </a:prstGeom>
        <a:ln>
          <a:prstDash val="solid"/>
        </a:ln>
      </xdr:spPr>
    </xdr:pic>
    <xdr:clientData/>
  </xdr:twoCellAnchor>
  <xdr:twoCellAnchor editAs="oneCell">
    <xdr:from>
      <xdr:col>3</xdr:col>
      <xdr:colOff>0</xdr:colOff>
      <xdr:row>43</xdr:row>
      <xdr:rowOff>0</xdr:rowOff>
    </xdr:from>
    <xdr:to>
      <xdr:col>3</xdr:col>
      <xdr:colOff>802805</xdr:colOff>
      <xdr:row>43</xdr:row>
      <xdr:rowOff>1127125</xdr:rowOff>
    </xdr:to>
    <xdr:pic>
      <xdr:nvPicPr>
        <xdr:cNvPr id="152" name="Image 151"/>
        <xdr:cNvPicPr>
          <a:picLocks noChangeAspect="1"/>
        </xdr:cNvPicPr>
      </xdr:nvPicPr>
      <xdr:blipFill>
        <a:blip xmlns:r="http://schemas.openxmlformats.org/officeDocument/2006/relationships" r:embed="rId130"/>
        <a:stretch>
          <a:fillRect/>
        </a:stretch>
      </xdr:blipFill>
      <xdr:spPr>
        <a:xfrm>
          <a:off x="1845469" y="48458438"/>
          <a:ext cx="802805" cy="1127125"/>
        </a:xfrm>
        <a:prstGeom prst="rect">
          <a:avLst/>
        </a:prstGeom>
        <a:ln>
          <a:prstDash val="solid"/>
        </a:ln>
      </xdr:spPr>
    </xdr:pic>
    <xdr:clientData/>
  </xdr:twoCellAnchor>
  <xdr:twoCellAnchor editAs="oneCell">
    <xdr:from>
      <xdr:col>2</xdr:col>
      <xdr:colOff>0</xdr:colOff>
      <xdr:row>44</xdr:row>
      <xdr:rowOff>0</xdr:rowOff>
    </xdr:from>
    <xdr:to>
      <xdr:col>2</xdr:col>
      <xdr:colOff>865463</xdr:colOff>
      <xdr:row>44</xdr:row>
      <xdr:rowOff>658091</xdr:rowOff>
    </xdr:to>
    <xdr:pic>
      <xdr:nvPicPr>
        <xdr:cNvPr id="153" name="Image 152"/>
        <xdr:cNvPicPr>
          <a:picLocks noChangeAspect="1"/>
        </xdr:cNvPicPr>
      </xdr:nvPicPr>
      <xdr:blipFill>
        <a:blip xmlns:r="http://schemas.openxmlformats.org/officeDocument/2006/relationships" r:embed="rId131"/>
        <a:stretch>
          <a:fillRect/>
        </a:stretch>
      </xdr:blipFill>
      <xdr:spPr>
        <a:xfrm>
          <a:off x="726281" y="49601438"/>
          <a:ext cx="865463" cy="658091"/>
        </a:xfrm>
        <a:prstGeom prst="rect">
          <a:avLst/>
        </a:prstGeom>
        <a:ln>
          <a:prstDash val="solid"/>
        </a:ln>
      </xdr:spPr>
    </xdr:pic>
    <xdr:clientData/>
  </xdr:twoCellAnchor>
  <xdr:twoCellAnchor editAs="oneCell">
    <xdr:from>
      <xdr:col>3</xdr:col>
      <xdr:colOff>0</xdr:colOff>
      <xdr:row>44</xdr:row>
      <xdr:rowOff>0</xdr:rowOff>
    </xdr:from>
    <xdr:to>
      <xdr:col>3</xdr:col>
      <xdr:colOff>825500</xdr:colOff>
      <xdr:row>45</xdr:row>
      <xdr:rowOff>6918</xdr:rowOff>
    </xdr:to>
    <xdr:pic>
      <xdr:nvPicPr>
        <xdr:cNvPr id="154" name="Image 153"/>
        <xdr:cNvPicPr>
          <a:picLocks noChangeAspect="1"/>
        </xdr:cNvPicPr>
      </xdr:nvPicPr>
      <xdr:blipFill>
        <a:blip xmlns:r="http://schemas.openxmlformats.org/officeDocument/2006/relationships" r:embed="rId132"/>
        <a:stretch>
          <a:fillRect/>
        </a:stretch>
      </xdr:blipFill>
      <xdr:spPr>
        <a:xfrm>
          <a:off x="1845469" y="49601438"/>
          <a:ext cx="825500" cy="1149918"/>
        </a:xfrm>
        <a:prstGeom prst="rect">
          <a:avLst/>
        </a:prstGeom>
        <a:ln>
          <a:prstDash val="solid"/>
        </a:ln>
      </xdr:spPr>
    </xdr:pic>
    <xdr:clientData/>
  </xdr:twoCellAnchor>
  <xdr:twoCellAnchor editAs="oneCell">
    <xdr:from>
      <xdr:col>2</xdr:col>
      <xdr:colOff>0</xdr:colOff>
      <xdr:row>46</xdr:row>
      <xdr:rowOff>0</xdr:rowOff>
    </xdr:from>
    <xdr:to>
      <xdr:col>2</xdr:col>
      <xdr:colOff>806755</xdr:colOff>
      <xdr:row>46</xdr:row>
      <xdr:rowOff>606136</xdr:rowOff>
    </xdr:to>
    <xdr:pic>
      <xdr:nvPicPr>
        <xdr:cNvPr id="155" name="Image 154"/>
        <xdr:cNvPicPr>
          <a:picLocks noChangeAspect="1"/>
        </xdr:cNvPicPr>
      </xdr:nvPicPr>
      <xdr:blipFill>
        <a:blip xmlns:r="http://schemas.openxmlformats.org/officeDocument/2006/relationships" r:embed="rId133"/>
        <a:stretch>
          <a:fillRect/>
        </a:stretch>
      </xdr:blipFill>
      <xdr:spPr>
        <a:xfrm>
          <a:off x="726281" y="51887438"/>
          <a:ext cx="806755" cy="606136"/>
        </a:xfrm>
        <a:prstGeom prst="rect">
          <a:avLst/>
        </a:prstGeom>
        <a:ln>
          <a:prstDash val="solid"/>
        </a:ln>
      </xdr:spPr>
    </xdr:pic>
    <xdr:clientData/>
  </xdr:twoCellAnchor>
  <xdr:twoCellAnchor editAs="oneCell">
    <xdr:from>
      <xdr:col>3</xdr:col>
      <xdr:colOff>0</xdr:colOff>
      <xdr:row>46</xdr:row>
      <xdr:rowOff>0</xdr:rowOff>
    </xdr:from>
    <xdr:to>
      <xdr:col>3</xdr:col>
      <xdr:colOff>775608</xdr:colOff>
      <xdr:row>46</xdr:row>
      <xdr:rowOff>1087394</xdr:rowOff>
    </xdr:to>
    <xdr:pic>
      <xdr:nvPicPr>
        <xdr:cNvPr id="156" name="Image 155"/>
        <xdr:cNvPicPr>
          <a:picLocks noChangeAspect="1"/>
        </xdr:cNvPicPr>
      </xdr:nvPicPr>
      <xdr:blipFill>
        <a:blip xmlns:r="http://schemas.openxmlformats.org/officeDocument/2006/relationships" r:embed="rId134"/>
        <a:stretch>
          <a:fillRect/>
        </a:stretch>
      </xdr:blipFill>
      <xdr:spPr>
        <a:xfrm>
          <a:off x="1845469" y="51887438"/>
          <a:ext cx="775608" cy="1087394"/>
        </a:xfrm>
        <a:prstGeom prst="rect">
          <a:avLst/>
        </a:prstGeom>
        <a:ln>
          <a:prstDash val="solid"/>
        </a:ln>
      </xdr:spPr>
    </xdr:pic>
    <xdr:clientData/>
  </xdr:twoCellAnchor>
  <xdr:twoCellAnchor editAs="oneCell">
    <xdr:from>
      <xdr:col>2</xdr:col>
      <xdr:colOff>0</xdr:colOff>
      <xdr:row>42</xdr:row>
      <xdr:rowOff>0</xdr:rowOff>
    </xdr:from>
    <xdr:to>
      <xdr:col>2</xdr:col>
      <xdr:colOff>536864</xdr:colOff>
      <xdr:row>42</xdr:row>
      <xdr:rowOff>866028</xdr:rowOff>
    </xdr:to>
    <xdr:pic>
      <xdr:nvPicPr>
        <xdr:cNvPr id="157" name="Image 156"/>
        <xdr:cNvPicPr>
          <a:picLocks noChangeAspect="1"/>
        </xdr:cNvPicPr>
      </xdr:nvPicPr>
      <xdr:blipFill>
        <a:blip xmlns:r="http://schemas.openxmlformats.org/officeDocument/2006/relationships" r:embed="rId135" cstate="print"/>
        <a:stretch>
          <a:fillRect/>
        </a:stretch>
      </xdr:blipFill>
      <xdr:spPr>
        <a:xfrm>
          <a:off x="726281" y="47315438"/>
          <a:ext cx="536864" cy="866028"/>
        </a:xfrm>
        <a:prstGeom prst="rect">
          <a:avLst/>
        </a:prstGeom>
        <a:ln>
          <a:prstDash val="solid"/>
        </a:ln>
      </xdr:spPr>
    </xdr:pic>
    <xdr:clientData/>
  </xdr:twoCellAnchor>
  <xdr:twoCellAnchor editAs="oneCell">
    <xdr:from>
      <xdr:col>3</xdr:col>
      <xdr:colOff>0</xdr:colOff>
      <xdr:row>42</xdr:row>
      <xdr:rowOff>0</xdr:rowOff>
    </xdr:from>
    <xdr:to>
      <xdr:col>3</xdr:col>
      <xdr:colOff>803947</xdr:colOff>
      <xdr:row>42</xdr:row>
      <xdr:rowOff>1127125</xdr:rowOff>
    </xdr:to>
    <xdr:pic>
      <xdr:nvPicPr>
        <xdr:cNvPr id="158" name="Image 157"/>
        <xdr:cNvPicPr>
          <a:picLocks noChangeAspect="1"/>
        </xdr:cNvPicPr>
      </xdr:nvPicPr>
      <xdr:blipFill>
        <a:blip xmlns:r="http://schemas.openxmlformats.org/officeDocument/2006/relationships" r:embed="rId136"/>
        <a:stretch>
          <a:fillRect/>
        </a:stretch>
      </xdr:blipFill>
      <xdr:spPr>
        <a:xfrm>
          <a:off x="1845469" y="47315438"/>
          <a:ext cx="803947" cy="1127125"/>
        </a:xfrm>
        <a:prstGeom prst="rect">
          <a:avLst/>
        </a:prstGeom>
        <a:ln>
          <a:prstDash val="solid"/>
        </a:ln>
      </xdr:spPr>
    </xdr:pic>
    <xdr:clientData/>
  </xdr:twoCellAnchor>
  <xdr:twoCellAnchor editAs="oneCell">
    <xdr:from>
      <xdr:col>2</xdr:col>
      <xdr:colOff>0</xdr:colOff>
      <xdr:row>55</xdr:row>
      <xdr:rowOff>0</xdr:rowOff>
    </xdr:from>
    <xdr:to>
      <xdr:col>2</xdr:col>
      <xdr:colOff>804528</xdr:colOff>
      <xdr:row>55</xdr:row>
      <xdr:rowOff>692727</xdr:rowOff>
    </xdr:to>
    <xdr:pic>
      <xdr:nvPicPr>
        <xdr:cNvPr id="159" name="Image 158"/>
        <xdr:cNvPicPr>
          <a:picLocks noChangeAspect="1"/>
        </xdr:cNvPicPr>
      </xdr:nvPicPr>
      <xdr:blipFill>
        <a:blip xmlns:r="http://schemas.openxmlformats.org/officeDocument/2006/relationships" r:embed="rId137"/>
        <a:stretch>
          <a:fillRect/>
        </a:stretch>
      </xdr:blipFill>
      <xdr:spPr>
        <a:xfrm>
          <a:off x="726281" y="62174438"/>
          <a:ext cx="804528" cy="692727"/>
        </a:xfrm>
        <a:prstGeom prst="rect">
          <a:avLst/>
        </a:prstGeom>
        <a:ln>
          <a:prstDash val="solid"/>
        </a:ln>
      </xdr:spPr>
    </xdr:pic>
    <xdr:clientData/>
  </xdr:twoCellAnchor>
  <xdr:twoCellAnchor editAs="oneCell">
    <xdr:from>
      <xdr:col>3</xdr:col>
      <xdr:colOff>0</xdr:colOff>
      <xdr:row>55</xdr:row>
      <xdr:rowOff>0</xdr:rowOff>
    </xdr:from>
    <xdr:to>
      <xdr:col>3</xdr:col>
      <xdr:colOff>793750</xdr:colOff>
      <xdr:row>56</xdr:row>
      <xdr:rowOff>24896</xdr:rowOff>
    </xdr:to>
    <xdr:pic>
      <xdr:nvPicPr>
        <xdr:cNvPr id="160" name="Image 159"/>
        <xdr:cNvPicPr>
          <a:picLocks noChangeAspect="1"/>
        </xdr:cNvPicPr>
      </xdr:nvPicPr>
      <xdr:blipFill>
        <a:blip xmlns:r="http://schemas.openxmlformats.org/officeDocument/2006/relationships" r:embed="rId138"/>
        <a:stretch>
          <a:fillRect/>
        </a:stretch>
      </xdr:blipFill>
      <xdr:spPr>
        <a:xfrm>
          <a:off x="1845469" y="62174438"/>
          <a:ext cx="793750" cy="1167896"/>
        </a:xfrm>
        <a:prstGeom prst="rect">
          <a:avLst/>
        </a:prstGeom>
        <a:ln>
          <a:prstDash val="solid"/>
        </a:ln>
      </xdr:spPr>
    </xdr:pic>
    <xdr:clientData/>
  </xdr:twoCellAnchor>
  <xdr:twoCellAnchor editAs="oneCell">
    <xdr:from>
      <xdr:col>3</xdr:col>
      <xdr:colOff>0</xdr:colOff>
      <xdr:row>59</xdr:row>
      <xdr:rowOff>0</xdr:rowOff>
    </xdr:from>
    <xdr:to>
      <xdr:col>3</xdr:col>
      <xdr:colOff>796017</xdr:colOff>
      <xdr:row>59</xdr:row>
      <xdr:rowOff>1115787</xdr:rowOff>
    </xdr:to>
    <xdr:pic>
      <xdr:nvPicPr>
        <xdr:cNvPr id="162" name="Image 161"/>
        <xdr:cNvPicPr>
          <a:picLocks noChangeAspect="1"/>
        </xdr:cNvPicPr>
      </xdr:nvPicPr>
      <xdr:blipFill>
        <a:blip xmlns:r="http://schemas.openxmlformats.org/officeDocument/2006/relationships" r:embed="rId139" cstate="print"/>
        <a:stretch>
          <a:fillRect/>
        </a:stretch>
      </xdr:blipFill>
      <xdr:spPr>
        <a:xfrm>
          <a:off x="1845469" y="66746438"/>
          <a:ext cx="796017" cy="1115787"/>
        </a:xfrm>
        <a:prstGeom prst="rect">
          <a:avLst/>
        </a:prstGeom>
        <a:ln>
          <a:prstDash val="solid"/>
        </a:ln>
      </xdr:spPr>
    </xdr:pic>
    <xdr:clientData/>
  </xdr:twoCellAnchor>
  <xdr:twoCellAnchor editAs="oneCell">
    <xdr:from>
      <xdr:col>2</xdr:col>
      <xdr:colOff>0</xdr:colOff>
      <xdr:row>57</xdr:row>
      <xdr:rowOff>0</xdr:rowOff>
    </xdr:from>
    <xdr:to>
      <xdr:col>2</xdr:col>
      <xdr:colOff>606797</xdr:colOff>
      <xdr:row>57</xdr:row>
      <xdr:rowOff>935182</xdr:rowOff>
    </xdr:to>
    <xdr:pic>
      <xdr:nvPicPr>
        <xdr:cNvPr id="163" name="Image 162"/>
        <xdr:cNvPicPr>
          <a:picLocks noChangeAspect="1"/>
        </xdr:cNvPicPr>
      </xdr:nvPicPr>
      <xdr:blipFill>
        <a:blip xmlns:r="http://schemas.openxmlformats.org/officeDocument/2006/relationships" r:embed="rId140" cstate="print"/>
        <a:stretch>
          <a:fillRect/>
        </a:stretch>
      </xdr:blipFill>
      <xdr:spPr>
        <a:xfrm>
          <a:off x="726281" y="64460438"/>
          <a:ext cx="606797" cy="935182"/>
        </a:xfrm>
        <a:prstGeom prst="rect">
          <a:avLst/>
        </a:prstGeom>
        <a:ln>
          <a:prstDash val="solid"/>
        </a:ln>
      </xdr:spPr>
    </xdr:pic>
    <xdr:clientData/>
  </xdr:twoCellAnchor>
  <xdr:twoCellAnchor editAs="oneCell">
    <xdr:from>
      <xdr:col>3</xdr:col>
      <xdr:colOff>0</xdr:colOff>
      <xdr:row>57</xdr:row>
      <xdr:rowOff>0</xdr:rowOff>
    </xdr:from>
    <xdr:to>
      <xdr:col>3</xdr:col>
      <xdr:colOff>762000</xdr:colOff>
      <xdr:row>57</xdr:row>
      <xdr:rowOff>1069835</xdr:rowOff>
    </xdr:to>
    <xdr:pic>
      <xdr:nvPicPr>
        <xdr:cNvPr id="164" name="Image 163"/>
        <xdr:cNvPicPr>
          <a:picLocks noChangeAspect="1"/>
        </xdr:cNvPicPr>
      </xdr:nvPicPr>
      <xdr:blipFill>
        <a:blip xmlns:r="http://schemas.openxmlformats.org/officeDocument/2006/relationships" r:embed="rId141"/>
        <a:stretch>
          <a:fillRect/>
        </a:stretch>
      </xdr:blipFill>
      <xdr:spPr>
        <a:xfrm>
          <a:off x="1845469" y="64460438"/>
          <a:ext cx="762000" cy="1069835"/>
        </a:xfrm>
        <a:prstGeom prst="rect">
          <a:avLst/>
        </a:prstGeom>
        <a:ln>
          <a:prstDash val="solid"/>
        </a:ln>
      </xdr:spPr>
    </xdr:pic>
    <xdr:clientData/>
  </xdr:twoCellAnchor>
  <xdr:twoCellAnchor editAs="oneCell">
    <xdr:from>
      <xdr:col>3</xdr:col>
      <xdr:colOff>0</xdr:colOff>
      <xdr:row>53</xdr:row>
      <xdr:rowOff>0</xdr:rowOff>
    </xdr:from>
    <xdr:to>
      <xdr:col>3</xdr:col>
      <xdr:colOff>809624</xdr:colOff>
      <xdr:row>54</xdr:row>
      <xdr:rowOff>15988</xdr:rowOff>
    </xdr:to>
    <xdr:pic>
      <xdr:nvPicPr>
        <xdr:cNvPr id="166" name="Image 165"/>
        <xdr:cNvPicPr>
          <a:picLocks noChangeAspect="1"/>
        </xdr:cNvPicPr>
      </xdr:nvPicPr>
      <xdr:blipFill>
        <a:blip xmlns:r="http://schemas.openxmlformats.org/officeDocument/2006/relationships" r:embed="rId142"/>
        <a:stretch>
          <a:fillRect/>
        </a:stretch>
      </xdr:blipFill>
      <xdr:spPr>
        <a:xfrm>
          <a:off x="1845469" y="59888438"/>
          <a:ext cx="809624" cy="1158988"/>
        </a:xfrm>
        <a:prstGeom prst="rect">
          <a:avLst/>
        </a:prstGeom>
        <a:ln>
          <a:prstDash val="solid"/>
        </a:ln>
      </xdr:spPr>
    </xdr:pic>
    <xdr:clientData/>
  </xdr:twoCellAnchor>
  <xdr:twoCellAnchor editAs="oneCell">
    <xdr:from>
      <xdr:col>2</xdr:col>
      <xdr:colOff>0</xdr:colOff>
      <xdr:row>36</xdr:row>
      <xdr:rowOff>0</xdr:rowOff>
    </xdr:from>
    <xdr:to>
      <xdr:col>2</xdr:col>
      <xdr:colOff>757324</xdr:colOff>
      <xdr:row>36</xdr:row>
      <xdr:rowOff>796636</xdr:rowOff>
    </xdr:to>
    <xdr:pic>
      <xdr:nvPicPr>
        <xdr:cNvPr id="167" name="Image 166"/>
        <xdr:cNvPicPr>
          <a:picLocks noChangeAspect="1"/>
        </xdr:cNvPicPr>
      </xdr:nvPicPr>
      <xdr:blipFill>
        <a:blip xmlns:r="http://schemas.openxmlformats.org/officeDocument/2006/relationships" r:embed="rId143"/>
        <a:stretch>
          <a:fillRect/>
        </a:stretch>
      </xdr:blipFill>
      <xdr:spPr>
        <a:xfrm>
          <a:off x="726281" y="40457438"/>
          <a:ext cx="757324" cy="796636"/>
        </a:xfrm>
        <a:prstGeom prst="rect">
          <a:avLst/>
        </a:prstGeom>
        <a:ln>
          <a:prstDash val="solid"/>
        </a:ln>
      </xdr:spPr>
    </xdr:pic>
    <xdr:clientData/>
  </xdr:twoCellAnchor>
  <xdr:twoCellAnchor editAs="oneCell">
    <xdr:from>
      <xdr:col>3</xdr:col>
      <xdr:colOff>0</xdr:colOff>
      <xdr:row>36</xdr:row>
      <xdr:rowOff>0</xdr:rowOff>
    </xdr:from>
    <xdr:to>
      <xdr:col>3</xdr:col>
      <xdr:colOff>730250</xdr:colOff>
      <xdr:row>36</xdr:row>
      <xdr:rowOff>1025158</xdr:rowOff>
    </xdr:to>
    <xdr:pic>
      <xdr:nvPicPr>
        <xdr:cNvPr id="168" name="Image 167"/>
        <xdr:cNvPicPr>
          <a:picLocks noChangeAspect="1"/>
        </xdr:cNvPicPr>
      </xdr:nvPicPr>
      <xdr:blipFill>
        <a:blip xmlns:r="http://schemas.openxmlformats.org/officeDocument/2006/relationships" r:embed="rId144"/>
        <a:stretch>
          <a:fillRect/>
        </a:stretch>
      </xdr:blipFill>
      <xdr:spPr>
        <a:xfrm>
          <a:off x="1845469" y="40457438"/>
          <a:ext cx="730250" cy="1025158"/>
        </a:xfrm>
        <a:prstGeom prst="rect">
          <a:avLst/>
        </a:prstGeom>
        <a:ln>
          <a:prstDash val="solid"/>
        </a:ln>
      </xdr:spPr>
    </xdr:pic>
    <xdr:clientData/>
  </xdr:twoCellAnchor>
  <xdr:twoCellAnchor editAs="oneCell">
    <xdr:from>
      <xdr:col>2</xdr:col>
      <xdr:colOff>0</xdr:colOff>
      <xdr:row>56</xdr:row>
      <xdr:rowOff>0</xdr:rowOff>
    </xdr:from>
    <xdr:to>
      <xdr:col>2</xdr:col>
      <xdr:colOff>801584</xdr:colOff>
      <xdr:row>56</xdr:row>
      <xdr:rowOff>588818</xdr:rowOff>
    </xdr:to>
    <xdr:pic>
      <xdr:nvPicPr>
        <xdr:cNvPr id="171" name="Image 170"/>
        <xdr:cNvPicPr>
          <a:picLocks noChangeAspect="1"/>
        </xdr:cNvPicPr>
      </xdr:nvPicPr>
      <xdr:blipFill>
        <a:blip xmlns:r="http://schemas.openxmlformats.org/officeDocument/2006/relationships" r:embed="rId145"/>
        <a:stretch>
          <a:fillRect/>
        </a:stretch>
      </xdr:blipFill>
      <xdr:spPr>
        <a:xfrm>
          <a:off x="726281" y="63317438"/>
          <a:ext cx="801584" cy="588818"/>
        </a:xfrm>
        <a:prstGeom prst="rect">
          <a:avLst/>
        </a:prstGeom>
        <a:ln>
          <a:prstDash val="solid"/>
        </a:ln>
      </xdr:spPr>
    </xdr:pic>
    <xdr:clientData/>
  </xdr:twoCellAnchor>
  <xdr:twoCellAnchor editAs="oneCell">
    <xdr:from>
      <xdr:col>3</xdr:col>
      <xdr:colOff>0</xdr:colOff>
      <xdr:row>56</xdr:row>
      <xdr:rowOff>0</xdr:rowOff>
    </xdr:from>
    <xdr:to>
      <xdr:col>3</xdr:col>
      <xdr:colOff>809855</xdr:colOff>
      <xdr:row>57</xdr:row>
      <xdr:rowOff>27216</xdr:rowOff>
    </xdr:to>
    <xdr:pic>
      <xdr:nvPicPr>
        <xdr:cNvPr id="172" name="Image 171"/>
        <xdr:cNvPicPr>
          <a:picLocks noChangeAspect="1"/>
        </xdr:cNvPicPr>
      </xdr:nvPicPr>
      <xdr:blipFill>
        <a:blip xmlns:r="http://schemas.openxmlformats.org/officeDocument/2006/relationships" r:embed="rId146"/>
        <a:stretch>
          <a:fillRect/>
        </a:stretch>
      </xdr:blipFill>
      <xdr:spPr>
        <a:xfrm>
          <a:off x="1845469" y="63317438"/>
          <a:ext cx="809855" cy="1170216"/>
        </a:xfrm>
        <a:prstGeom prst="rect">
          <a:avLst/>
        </a:prstGeom>
        <a:ln>
          <a:prstDash val="solid"/>
        </a:ln>
      </xdr:spPr>
    </xdr:pic>
    <xdr:clientData/>
  </xdr:twoCellAnchor>
  <xdr:twoCellAnchor editAs="oneCell">
    <xdr:from>
      <xdr:col>2</xdr:col>
      <xdr:colOff>0</xdr:colOff>
      <xdr:row>39</xdr:row>
      <xdr:rowOff>0</xdr:rowOff>
    </xdr:from>
    <xdr:to>
      <xdr:col>2</xdr:col>
      <xdr:colOff>702683</xdr:colOff>
      <xdr:row>39</xdr:row>
      <xdr:rowOff>969818</xdr:rowOff>
    </xdr:to>
    <xdr:pic>
      <xdr:nvPicPr>
        <xdr:cNvPr id="177" name="Image 176"/>
        <xdr:cNvPicPr>
          <a:picLocks noChangeAspect="1"/>
        </xdr:cNvPicPr>
      </xdr:nvPicPr>
      <xdr:blipFill>
        <a:blip xmlns:r="http://schemas.openxmlformats.org/officeDocument/2006/relationships" r:embed="rId147" cstate="print"/>
        <a:stretch>
          <a:fillRect/>
        </a:stretch>
      </xdr:blipFill>
      <xdr:spPr>
        <a:xfrm>
          <a:off x="726281" y="43886438"/>
          <a:ext cx="702683" cy="969818"/>
        </a:xfrm>
        <a:prstGeom prst="rect">
          <a:avLst/>
        </a:prstGeom>
        <a:ln>
          <a:prstDash val="solid"/>
        </a:ln>
      </xdr:spPr>
    </xdr:pic>
    <xdr:clientData/>
  </xdr:twoCellAnchor>
  <xdr:twoCellAnchor editAs="oneCell">
    <xdr:from>
      <xdr:col>3</xdr:col>
      <xdr:colOff>0</xdr:colOff>
      <xdr:row>39</xdr:row>
      <xdr:rowOff>0</xdr:rowOff>
    </xdr:from>
    <xdr:to>
      <xdr:col>3</xdr:col>
      <xdr:colOff>678427</xdr:colOff>
      <xdr:row>39</xdr:row>
      <xdr:rowOff>952500</xdr:rowOff>
    </xdr:to>
    <xdr:pic>
      <xdr:nvPicPr>
        <xdr:cNvPr id="178" name="Image 177"/>
        <xdr:cNvPicPr>
          <a:picLocks noChangeAspect="1"/>
        </xdr:cNvPicPr>
      </xdr:nvPicPr>
      <xdr:blipFill>
        <a:blip xmlns:r="http://schemas.openxmlformats.org/officeDocument/2006/relationships" r:embed="rId148"/>
        <a:stretch>
          <a:fillRect/>
        </a:stretch>
      </xdr:blipFill>
      <xdr:spPr>
        <a:xfrm>
          <a:off x="1845469" y="43886438"/>
          <a:ext cx="678427" cy="952500"/>
        </a:xfrm>
        <a:prstGeom prst="rect">
          <a:avLst/>
        </a:prstGeom>
        <a:ln>
          <a:prstDash val="solid"/>
        </a:ln>
      </xdr:spPr>
    </xdr:pic>
    <xdr:clientData/>
  </xdr:twoCellAnchor>
  <xdr:twoCellAnchor editAs="oneCell">
    <xdr:from>
      <xdr:col>2</xdr:col>
      <xdr:colOff>0</xdr:colOff>
      <xdr:row>51</xdr:row>
      <xdr:rowOff>0</xdr:rowOff>
    </xdr:from>
    <xdr:to>
      <xdr:col>2</xdr:col>
      <xdr:colOff>877433</xdr:colOff>
      <xdr:row>51</xdr:row>
      <xdr:rowOff>669997</xdr:rowOff>
    </xdr:to>
    <xdr:pic>
      <xdr:nvPicPr>
        <xdr:cNvPr id="185" name="Image 184"/>
        <xdr:cNvPicPr>
          <a:picLocks noChangeAspect="1"/>
        </xdr:cNvPicPr>
      </xdr:nvPicPr>
      <xdr:blipFill>
        <a:blip xmlns:r="http://schemas.openxmlformats.org/officeDocument/2006/relationships" r:embed="rId149"/>
        <a:stretch>
          <a:fillRect/>
        </a:stretch>
      </xdr:blipFill>
      <xdr:spPr>
        <a:xfrm>
          <a:off x="726281" y="57602438"/>
          <a:ext cx="877433" cy="669997"/>
        </a:xfrm>
        <a:prstGeom prst="rect">
          <a:avLst/>
        </a:prstGeom>
        <a:ln>
          <a:prstDash val="solid"/>
        </a:ln>
      </xdr:spPr>
    </xdr:pic>
    <xdr:clientData/>
  </xdr:twoCellAnchor>
  <xdr:twoCellAnchor editAs="oneCell">
    <xdr:from>
      <xdr:col>3</xdr:col>
      <xdr:colOff>0</xdr:colOff>
      <xdr:row>51</xdr:row>
      <xdr:rowOff>0</xdr:rowOff>
    </xdr:from>
    <xdr:to>
      <xdr:col>3</xdr:col>
      <xdr:colOff>757670</xdr:colOff>
      <xdr:row>51</xdr:row>
      <xdr:rowOff>1081592</xdr:rowOff>
    </xdr:to>
    <xdr:pic>
      <xdr:nvPicPr>
        <xdr:cNvPr id="186" name="Image 185"/>
        <xdr:cNvPicPr>
          <a:picLocks noChangeAspect="1"/>
        </xdr:cNvPicPr>
      </xdr:nvPicPr>
      <xdr:blipFill>
        <a:blip xmlns:r="http://schemas.openxmlformats.org/officeDocument/2006/relationships" r:embed="rId150"/>
        <a:stretch>
          <a:fillRect/>
        </a:stretch>
      </xdr:blipFill>
      <xdr:spPr>
        <a:xfrm>
          <a:off x="1845469" y="57602438"/>
          <a:ext cx="757670" cy="1081592"/>
        </a:xfrm>
        <a:prstGeom prst="rect">
          <a:avLst/>
        </a:prstGeom>
        <a:ln>
          <a:prstDash val="solid"/>
        </a:ln>
      </xdr:spPr>
    </xdr:pic>
    <xdr:clientData/>
  </xdr:twoCellAnchor>
  <xdr:twoCellAnchor editAs="oneCell">
    <xdr:from>
      <xdr:col>2</xdr:col>
      <xdr:colOff>0</xdr:colOff>
      <xdr:row>54</xdr:row>
      <xdr:rowOff>0</xdr:rowOff>
    </xdr:from>
    <xdr:to>
      <xdr:col>2</xdr:col>
      <xdr:colOff>807461</xdr:colOff>
      <xdr:row>54</xdr:row>
      <xdr:rowOff>944990</xdr:rowOff>
    </xdr:to>
    <xdr:pic>
      <xdr:nvPicPr>
        <xdr:cNvPr id="195" name="Image 194"/>
        <xdr:cNvPicPr>
          <a:picLocks noChangeAspect="1"/>
        </xdr:cNvPicPr>
      </xdr:nvPicPr>
      <xdr:blipFill>
        <a:blip xmlns:r="http://schemas.openxmlformats.org/officeDocument/2006/relationships" r:embed="rId121"/>
        <a:stretch>
          <a:fillRect/>
        </a:stretch>
      </xdr:blipFill>
      <xdr:spPr>
        <a:xfrm>
          <a:off x="726281" y="61031438"/>
          <a:ext cx="807461" cy="944990"/>
        </a:xfrm>
        <a:prstGeom prst="rect">
          <a:avLst/>
        </a:prstGeom>
        <a:ln>
          <a:prstDash val="solid"/>
        </a:ln>
      </xdr:spPr>
    </xdr:pic>
    <xdr:clientData/>
  </xdr:twoCellAnchor>
  <xdr:twoCellAnchor editAs="oneCell">
    <xdr:from>
      <xdr:col>2</xdr:col>
      <xdr:colOff>0</xdr:colOff>
      <xdr:row>58</xdr:row>
      <xdr:rowOff>0</xdr:rowOff>
    </xdr:from>
    <xdr:to>
      <xdr:col>2</xdr:col>
      <xdr:colOff>796637</xdr:colOff>
      <xdr:row>58</xdr:row>
      <xdr:rowOff>944991</xdr:rowOff>
    </xdr:to>
    <xdr:pic>
      <xdr:nvPicPr>
        <xdr:cNvPr id="199" name="Image 198"/>
        <xdr:cNvPicPr>
          <a:picLocks noChangeAspect="1"/>
        </xdr:cNvPicPr>
      </xdr:nvPicPr>
      <xdr:blipFill>
        <a:blip xmlns:r="http://schemas.openxmlformats.org/officeDocument/2006/relationships" r:embed="rId121"/>
        <a:stretch>
          <a:fillRect/>
        </a:stretch>
      </xdr:blipFill>
      <xdr:spPr>
        <a:xfrm>
          <a:off x="726281" y="65603438"/>
          <a:ext cx="796637" cy="944991"/>
        </a:xfrm>
        <a:prstGeom prst="rect">
          <a:avLst/>
        </a:prstGeom>
        <a:ln>
          <a:prstDash val="solid"/>
        </a:ln>
      </xdr:spPr>
    </xdr:pic>
    <xdr:clientData/>
  </xdr:twoCellAnchor>
  <xdr:twoCellAnchor editAs="oneCell">
    <xdr:from>
      <xdr:col>2</xdr:col>
      <xdr:colOff>0</xdr:colOff>
      <xdr:row>64</xdr:row>
      <xdr:rowOff>0</xdr:rowOff>
    </xdr:from>
    <xdr:to>
      <xdr:col>2</xdr:col>
      <xdr:colOff>730207</xdr:colOff>
      <xdr:row>64</xdr:row>
      <xdr:rowOff>762000</xdr:rowOff>
    </xdr:to>
    <xdr:pic>
      <xdr:nvPicPr>
        <xdr:cNvPr id="201" name="Image 200"/>
        <xdr:cNvPicPr>
          <a:picLocks noChangeAspect="1"/>
        </xdr:cNvPicPr>
      </xdr:nvPicPr>
      <xdr:blipFill>
        <a:blip xmlns:r="http://schemas.openxmlformats.org/officeDocument/2006/relationships" r:embed="rId151"/>
        <a:stretch>
          <a:fillRect/>
        </a:stretch>
      </xdr:blipFill>
      <xdr:spPr>
        <a:xfrm>
          <a:off x="726281" y="72461438"/>
          <a:ext cx="730207" cy="762000"/>
        </a:xfrm>
        <a:prstGeom prst="rect">
          <a:avLst/>
        </a:prstGeom>
        <a:ln>
          <a:prstDash val="solid"/>
        </a:ln>
      </xdr:spPr>
    </xdr:pic>
    <xdr:clientData/>
  </xdr:twoCellAnchor>
  <xdr:twoCellAnchor editAs="oneCell">
    <xdr:from>
      <xdr:col>3</xdr:col>
      <xdr:colOff>0</xdr:colOff>
      <xdr:row>64</xdr:row>
      <xdr:rowOff>0</xdr:rowOff>
    </xdr:from>
    <xdr:to>
      <xdr:col>3</xdr:col>
      <xdr:colOff>587375</xdr:colOff>
      <xdr:row>64</xdr:row>
      <xdr:rowOff>824666</xdr:rowOff>
    </xdr:to>
    <xdr:pic>
      <xdr:nvPicPr>
        <xdr:cNvPr id="202" name="Image 201"/>
        <xdr:cNvPicPr>
          <a:picLocks noChangeAspect="1"/>
        </xdr:cNvPicPr>
      </xdr:nvPicPr>
      <xdr:blipFill>
        <a:blip xmlns:r="http://schemas.openxmlformats.org/officeDocument/2006/relationships" r:embed="rId152"/>
        <a:stretch>
          <a:fillRect/>
        </a:stretch>
      </xdr:blipFill>
      <xdr:spPr>
        <a:xfrm>
          <a:off x="1845469" y="72461438"/>
          <a:ext cx="587375" cy="824666"/>
        </a:xfrm>
        <a:prstGeom prst="rect">
          <a:avLst/>
        </a:prstGeom>
        <a:ln>
          <a:prstDash val="solid"/>
        </a:ln>
      </xdr:spPr>
    </xdr:pic>
    <xdr:clientData/>
  </xdr:twoCellAnchor>
  <xdr:twoCellAnchor editAs="oneCell">
    <xdr:from>
      <xdr:col>2</xdr:col>
      <xdr:colOff>0</xdr:colOff>
      <xdr:row>65</xdr:row>
      <xdr:rowOff>0</xdr:rowOff>
    </xdr:from>
    <xdr:to>
      <xdr:col>2</xdr:col>
      <xdr:colOff>833437</xdr:colOff>
      <xdr:row>65</xdr:row>
      <xdr:rowOff>960094</xdr:rowOff>
    </xdr:to>
    <xdr:pic>
      <xdr:nvPicPr>
        <xdr:cNvPr id="203" name="Image 202"/>
        <xdr:cNvPicPr>
          <a:picLocks noChangeAspect="1"/>
        </xdr:cNvPicPr>
      </xdr:nvPicPr>
      <xdr:blipFill>
        <a:blip xmlns:r="http://schemas.openxmlformats.org/officeDocument/2006/relationships" r:embed="rId153"/>
        <a:stretch>
          <a:fillRect/>
        </a:stretch>
      </xdr:blipFill>
      <xdr:spPr>
        <a:xfrm>
          <a:off x="726281" y="73604438"/>
          <a:ext cx="833437" cy="960094"/>
        </a:xfrm>
        <a:prstGeom prst="rect">
          <a:avLst/>
        </a:prstGeom>
        <a:ln>
          <a:prstDash val="solid"/>
        </a:ln>
      </xdr:spPr>
    </xdr:pic>
    <xdr:clientData/>
  </xdr:twoCellAnchor>
  <xdr:twoCellAnchor editAs="oneCell">
    <xdr:from>
      <xdr:col>3</xdr:col>
      <xdr:colOff>0</xdr:colOff>
      <xdr:row>65</xdr:row>
      <xdr:rowOff>0</xdr:rowOff>
    </xdr:from>
    <xdr:to>
      <xdr:col>3</xdr:col>
      <xdr:colOff>746192</xdr:colOff>
      <xdr:row>65</xdr:row>
      <xdr:rowOff>1047750</xdr:rowOff>
    </xdr:to>
    <xdr:pic>
      <xdr:nvPicPr>
        <xdr:cNvPr id="204" name="Image 203"/>
        <xdr:cNvPicPr>
          <a:picLocks noChangeAspect="1"/>
        </xdr:cNvPicPr>
      </xdr:nvPicPr>
      <xdr:blipFill>
        <a:blip xmlns:r="http://schemas.openxmlformats.org/officeDocument/2006/relationships" r:embed="rId154"/>
        <a:stretch>
          <a:fillRect/>
        </a:stretch>
      </xdr:blipFill>
      <xdr:spPr>
        <a:xfrm>
          <a:off x="1845469" y="73604438"/>
          <a:ext cx="746192" cy="1047750"/>
        </a:xfrm>
        <a:prstGeom prst="rect">
          <a:avLst/>
        </a:prstGeom>
        <a:ln>
          <a:prstDash val="solid"/>
        </a:ln>
      </xdr:spPr>
    </xdr:pic>
    <xdr:clientData/>
  </xdr:twoCellAnchor>
  <xdr:twoCellAnchor editAs="oneCell">
    <xdr:from>
      <xdr:col>2</xdr:col>
      <xdr:colOff>0</xdr:colOff>
      <xdr:row>66</xdr:row>
      <xdr:rowOff>0</xdr:rowOff>
    </xdr:from>
    <xdr:to>
      <xdr:col>2</xdr:col>
      <xdr:colOff>738187</xdr:colOff>
      <xdr:row>66</xdr:row>
      <xdr:rowOff>1020704</xdr:rowOff>
    </xdr:to>
    <xdr:pic>
      <xdr:nvPicPr>
        <xdr:cNvPr id="205" name="Image 204"/>
        <xdr:cNvPicPr>
          <a:picLocks noChangeAspect="1"/>
        </xdr:cNvPicPr>
      </xdr:nvPicPr>
      <xdr:blipFill>
        <a:blip xmlns:r="http://schemas.openxmlformats.org/officeDocument/2006/relationships" r:embed="rId155"/>
        <a:stretch>
          <a:fillRect/>
        </a:stretch>
      </xdr:blipFill>
      <xdr:spPr>
        <a:xfrm>
          <a:off x="726281" y="74747438"/>
          <a:ext cx="738187" cy="1020704"/>
        </a:xfrm>
        <a:prstGeom prst="rect">
          <a:avLst/>
        </a:prstGeom>
        <a:ln>
          <a:prstDash val="solid"/>
        </a:ln>
      </xdr:spPr>
    </xdr:pic>
    <xdr:clientData/>
  </xdr:twoCellAnchor>
  <xdr:twoCellAnchor editAs="oneCell">
    <xdr:from>
      <xdr:col>3</xdr:col>
      <xdr:colOff>0</xdr:colOff>
      <xdr:row>66</xdr:row>
      <xdr:rowOff>0</xdr:rowOff>
    </xdr:from>
    <xdr:to>
      <xdr:col>3</xdr:col>
      <xdr:colOff>748393</xdr:colOff>
      <xdr:row>66</xdr:row>
      <xdr:rowOff>1050629</xdr:rowOff>
    </xdr:to>
    <xdr:pic>
      <xdr:nvPicPr>
        <xdr:cNvPr id="206" name="Image 205"/>
        <xdr:cNvPicPr>
          <a:picLocks noChangeAspect="1"/>
        </xdr:cNvPicPr>
      </xdr:nvPicPr>
      <xdr:blipFill>
        <a:blip xmlns:r="http://schemas.openxmlformats.org/officeDocument/2006/relationships" r:embed="rId156"/>
        <a:stretch>
          <a:fillRect/>
        </a:stretch>
      </xdr:blipFill>
      <xdr:spPr>
        <a:xfrm>
          <a:off x="1845469" y="74747438"/>
          <a:ext cx="748393" cy="1050629"/>
        </a:xfrm>
        <a:prstGeom prst="rect">
          <a:avLst/>
        </a:prstGeom>
        <a:ln>
          <a:prstDash val="solid"/>
        </a:ln>
      </xdr:spPr>
    </xdr:pic>
    <xdr:clientData/>
  </xdr:twoCellAnchor>
  <xdr:twoCellAnchor editAs="oneCell">
    <xdr:from>
      <xdr:col>2</xdr:col>
      <xdr:colOff>0</xdr:colOff>
      <xdr:row>67</xdr:row>
      <xdr:rowOff>0</xdr:rowOff>
    </xdr:from>
    <xdr:to>
      <xdr:col>2</xdr:col>
      <xdr:colOff>639536</xdr:colOff>
      <xdr:row>67</xdr:row>
      <xdr:rowOff>1055724</xdr:rowOff>
    </xdr:to>
    <xdr:pic>
      <xdr:nvPicPr>
        <xdr:cNvPr id="207" name="Image 206"/>
        <xdr:cNvPicPr>
          <a:picLocks noChangeAspect="1"/>
        </xdr:cNvPicPr>
      </xdr:nvPicPr>
      <xdr:blipFill>
        <a:blip xmlns:r="http://schemas.openxmlformats.org/officeDocument/2006/relationships" r:embed="rId157"/>
        <a:stretch>
          <a:fillRect/>
        </a:stretch>
      </xdr:blipFill>
      <xdr:spPr>
        <a:xfrm>
          <a:off x="726281" y="75890438"/>
          <a:ext cx="639536" cy="1055724"/>
        </a:xfrm>
        <a:prstGeom prst="rect">
          <a:avLst/>
        </a:prstGeom>
        <a:ln>
          <a:prstDash val="solid"/>
        </a:ln>
      </xdr:spPr>
    </xdr:pic>
    <xdr:clientData/>
  </xdr:twoCellAnchor>
  <xdr:twoCellAnchor editAs="oneCell">
    <xdr:from>
      <xdr:col>3</xdr:col>
      <xdr:colOff>0</xdr:colOff>
      <xdr:row>67</xdr:row>
      <xdr:rowOff>0</xdr:rowOff>
    </xdr:from>
    <xdr:to>
      <xdr:col>3</xdr:col>
      <xdr:colOff>764973</xdr:colOff>
      <xdr:row>67</xdr:row>
      <xdr:rowOff>1073729</xdr:rowOff>
    </xdr:to>
    <xdr:pic>
      <xdr:nvPicPr>
        <xdr:cNvPr id="208" name="Image 207"/>
        <xdr:cNvPicPr>
          <a:picLocks noChangeAspect="1"/>
        </xdr:cNvPicPr>
      </xdr:nvPicPr>
      <xdr:blipFill>
        <a:blip xmlns:r="http://schemas.openxmlformats.org/officeDocument/2006/relationships" r:embed="rId158" cstate="print"/>
        <a:stretch>
          <a:fillRect/>
        </a:stretch>
      </xdr:blipFill>
      <xdr:spPr>
        <a:xfrm>
          <a:off x="1845469" y="75890438"/>
          <a:ext cx="764973" cy="1073729"/>
        </a:xfrm>
        <a:prstGeom prst="rect">
          <a:avLst/>
        </a:prstGeom>
        <a:ln>
          <a:prstDash val="solid"/>
        </a:ln>
      </xdr:spPr>
    </xdr:pic>
    <xdr:clientData/>
  </xdr:twoCellAnchor>
  <xdr:twoCellAnchor editAs="oneCell">
    <xdr:from>
      <xdr:col>2</xdr:col>
      <xdr:colOff>0</xdr:colOff>
      <xdr:row>68</xdr:row>
      <xdr:rowOff>0</xdr:rowOff>
    </xdr:from>
    <xdr:to>
      <xdr:col>2</xdr:col>
      <xdr:colOff>692727</xdr:colOff>
      <xdr:row>68</xdr:row>
      <xdr:rowOff>676439</xdr:rowOff>
    </xdr:to>
    <xdr:pic>
      <xdr:nvPicPr>
        <xdr:cNvPr id="209" name="Image 208"/>
        <xdr:cNvPicPr>
          <a:picLocks noChangeAspect="1"/>
        </xdr:cNvPicPr>
      </xdr:nvPicPr>
      <xdr:blipFill>
        <a:blip xmlns:r="http://schemas.openxmlformats.org/officeDocument/2006/relationships" r:embed="rId159"/>
        <a:stretch>
          <a:fillRect/>
        </a:stretch>
      </xdr:blipFill>
      <xdr:spPr>
        <a:xfrm>
          <a:off x="726281" y="77033438"/>
          <a:ext cx="692727" cy="676439"/>
        </a:xfrm>
        <a:prstGeom prst="rect">
          <a:avLst/>
        </a:prstGeom>
        <a:ln>
          <a:prstDash val="solid"/>
        </a:ln>
      </xdr:spPr>
    </xdr:pic>
    <xdr:clientData/>
  </xdr:twoCellAnchor>
  <xdr:twoCellAnchor editAs="oneCell">
    <xdr:from>
      <xdr:col>3</xdr:col>
      <xdr:colOff>0</xdr:colOff>
      <xdr:row>68</xdr:row>
      <xdr:rowOff>0</xdr:rowOff>
    </xdr:from>
    <xdr:to>
      <xdr:col>3</xdr:col>
      <xdr:colOff>714375</xdr:colOff>
      <xdr:row>68</xdr:row>
      <xdr:rowOff>1002970</xdr:rowOff>
    </xdr:to>
    <xdr:pic>
      <xdr:nvPicPr>
        <xdr:cNvPr id="210" name="Image 209"/>
        <xdr:cNvPicPr>
          <a:picLocks noChangeAspect="1"/>
        </xdr:cNvPicPr>
      </xdr:nvPicPr>
      <xdr:blipFill>
        <a:blip xmlns:r="http://schemas.openxmlformats.org/officeDocument/2006/relationships" r:embed="rId160"/>
        <a:stretch>
          <a:fillRect/>
        </a:stretch>
      </xdr:blipFill>
      <xdr:spPr>
        <a:xfrm>
          <a:off x="1845469" y="77033438"/>
          <a:ext cx="714375" cy="1002970"/>
        </a:xfrm>
        <a:prstGeom prst="rect">
          <a:avLst/>
        </a:prstGeom>
        <a:ln>
          <a:prstDash val="solid"/>
        </a:ln>
      </xdr:spPr>
    </xdr:pic>
    <xdr:clientData/>
  </xdr:twoCellAnchor>
  <xdr:twoCellAnchor editAs="oneCell">
    <xdr:from>
      <xdr:col>2</xdr:col>
      <xdr:colOff>0</xdr:colOff>
      <xdr:row>69</xdr:row>
      <xdr:rowOff>0</xdr:rowOff>
    </xdr:from>
    <xdr:to>
      <xdr:col>2</xdr:col>
      <xdr:colOff>725224</xdr:colOff>
      <xdr:row>69</xdr:row>
      <xdr:rowOff>1004455</xdr:rowOff>
    </xdr:to>
    <xdr:pic>
      <xdr:nvPicPr>
        <xdr:cNvPr id="213" name="Image 212"/>
        <xdr:cNvPicPr>
          <a:picLocks noChangeAspect="1"/>
        </xdr:cNvPicPr>
      </xdr:nvPicPr>
      <xdr:blipFill>
        <a:blip xmlns:r="http://schemas.openxmlformats.org/officeDocument/2006/relationships" r:embed="rId161"/>
        <a:stretch>
          <a:fillRect/>
        </a:stretch>
      </xdr:blipFill>
      <xdr:spPr>
        <a:xfrm>
          <a:off x="726281" y="78176438"/>
          <a:ext cx="725224" cy="1004455"/>
        </a:xfrm>
        <a:prstGeom prst="rect">
          <a:avLst/>
        </a:prstGeom>
        <a:ln>
          <a:prstDash val="solid"/>
        </a:ln>
      </xdr:spPr>
    </xdr:pic>
    <xdr:clientData/>
  </xdr:twoCellAnchor>
  <xdr:twoCellAnchor editAs="oneCell">
    <xdr:from>
      <xdr:col>3</xdr:col>
      <xdr:colOff>0</xdr:colOff>
      <xdr:row>69</xdr:row>
      <xdr:rowOff>0</xdr:rowOff>
    </xdr:from>
    <xdr:to>
      <xdr:col>3</xdr:col>
      <xdr:colOff>723897</xdr:colOff>
      <xdr:row>69</xdr:row>
      <xdr:rowOff>1016240</xdr:rowOff>
    </xdr:to>
    <xdr:pic>
      <xdr:nvPicPr>
        <xdr:cNvPr id="214" name="Image 213"/>
        <xdr:cNvPicPr>
          <a:picLocks noChangeAspect="1"/>
        </xdr:cNvPicPr>
      </xdr:nvPicPr>
      <xdr:blipFill>
        <a:blip xmlns:r="http://schemas.openxmlformats.org/officeDocument/2006/relationships" r:embed="rId162"/>
        <a:stretch>
          <a:fillRect/>
        </a:stretch>
      </xdr:blipFill>
      <xdr:spPr>
        <a:xfrm>
          <a:off x="1845469" y="78176438"/>
          <a:ext cx="723897" cy="1016240"/>
        </a:xfrm>
        <a:prstGeom prst="rect">
          <a:avLst/>
        </a:prstGeom>
        <a:ln>
          <a:prstDash val="solid"/>
        </a:ln>
      </xdr:spPr>
    </xdr:pic>
    <xdr:clientData/>
  </xdr:twoCellAnchor>
  <xdr:twoCellAnchor editAs="oneCell">
    <xdr:from>
      <xdr:col>2</xdr:col>
      <xdr:colOff>0</xdr:colOff>
      <xdr:row>70</xdr:row>
      <xdr:rowOff>0</xdr:rowOff>
    </xdr:from>
    <xdr:to>
      <xdr:col>2</xdr:col>
      <xdr:colOff>753508</xdr:colOff>
      <xdr:row>70</xdr:row>
      <xdr:rowOff>432955</xdr:rowOff>
    </xdr:to>
    <xdr:pic>
      <xdr:nvPicPr>
        <xdr:cNvPr id="221" name="Image 220"/>
        <xdr:cNvPicPr>
          <a:picLocks noChangeAspect="1"/>
        </xdr:cNvPicPr>
      </xdr:nvPicPr>
      <xdr:blipFill>
        <a:blip xmlns:r="http://schemas.openxmlformats.org/officeDocument/2006/relationships" r:embed="rId163"/>
        <a:stretch>
          <a:fillRect/>
        </a:stretch>
      </xdr:blipFill>
      <xdr:spPr>
        <a:xfrm>
          <a:off x="726281" y="79319438"/>
          <a:ext cx="753508" cy="432955"/>
        </a:xfrm>
        <a:prstGeom prst="rect">
          <a:avLst/>
        </a:prstGeom>
        <a:ln>
          <a:prstDash val="solid"/>
        </a:ln>
      </xdr:spPr>
    </xdr:pic>
    <xdr:clientData/>
  </xdr:twoCellAnchor>
  <xdr:twoCellAnchor editAs="oneCell">
    <xdr:from>
      <xdr:col>3</xdr:col>
      <xdr:colOff>0</xdr:colOff>
      <xdr:row>70</xdr:row>
      <xdr:rowOff>0</xdr:rowOff>
    </xdr:from>
    <xdr:to>
      <xdr:col>3</xdr:col>
      <xdr:colOff>762000</xdr:colOff>
      <xdr:row>70</xdr:row>
      <xdr:rowOff>1069834</xdr:rowOff>
    </xdr:to>
    <xdr:pic>
      <xdr:nvPicPr>
        <xdr:cNvPr id="222" name="Image 221"/>
        <xdr:cNvPicPr>
          <a:picLocks noChangeAspect="1"/>
        </xdr:cNvPicPr>
      </xdr:nvPicPr>
      <xdr:blipFill>
        <a:blip xmlns:r="http://schemas.openxmlformats.org/officeDocument/2006/relationships" r:embed="rId164"/>
        <a:stretch>
          <a:fillRect/>
        </a:stretch>
      </xdr:blipFill>
      <xdr:spPr>
        <a:xfrm>
          <a:off x="1845469" y="79319438"/>
          <a:ext cx="762000" cy="1069834"/>
        </a:xfrm>
        <a:prstGeom prst="rect">
          <a:avLst/>
        </a:prstGeom>
        <a:ln>
          <a:prstDash val="solid"/>
        </a:ln>
      </xdr:spPr>
    </xdr:pic>
    <xdr:clientData/>
  </xdr:twoCellAnchor>
  <xdr:twoCellAnchor editAs="oneCell">
    <xdr:from>
      <xdr:col>2</xdr:col>
      <xdr:colOff>0</xdr:colOff>
      <xdr:row>73</xdr:row>
      <xdr:rowOff>0</xdr:rowOff>
    </xdr:from>
    <xdr:to>
      <xdr:col>2</xdr:col>
      <xdr:colOff>807235</xdr:colOff>
      <xdr:row>73</xdr:row>
      <xdr:rowOff>727363</xdr:rowOff>
    </xdr:to>
    <xdr:pic>
      <xdr:nvPicPr>
        <xdr:cNvPr id="225" name="Image 224"/>
        <xdr:cNvPicPr>
          <a:picLocks noChangeAspect="1"/>
        </xdr:cNvPicPr>
      </xdr:nvPicPr>
      <xdr:blipFill>
        <a:blip xmlns:r="http://schemas.openxmlformats.org/officeDocument/2006/relationships" r:embed="rId165"/>
        <a:stretch>
          <a:fillRect/>
        </a:stretch>
      </xdr:blipFill>
      <xdr:spPr>
        <a:xfrm>
          <a:off x="726281" y="82748438"/>
          <a:ext cx="807235" cy="727363"/>
        </a:xfrm>
        <a:prstGeom prst="rect">
          <a:avLst/>
        </a:prstGeom>
        <a:ln>
          <a:prstDash val="solid"/>
        </a:ln>
      </xdr:spPr>
    </xdr:pic>
    <xdr:clientData/>
  </xdr:twoCellAnchor>
  <xdr:twoCellAnchor editAs="oneCell">
    <xdr:from>
      <xdr:col>3</xdr:col>
      <xdr:colOff>0</xdr:colOff>
      <xdr:row>73</xdr:row>
      <xdr:rowOff>0</xdr:rowOff>
    </xdr:from>
    <xdr:to>
      <xdr:col>3</xdr:col>
      <xdr:colOff>762000</xdr:colOff>
      <xdr:row>73</xdr:row>
      <xdr:rowOff>1069835</xdr:rowOff>
    </xdr:to>
    <xdr:pic>
      <xdr:nvPicPr>
        <xdr:cNvPr id="226" name="Image 225"/>
        <xdr:cNvPicPr>
          <a:picLocks noChangeAspect="1"/>
        </xdr:cNvPicPr>
      </xdr:nvPicPr>
      <xdr:blipFill>
        <a:blip xmlns:r="http://schemas.openxmlformats.org/officeDocument/2006/relationships" r:embed="rId166"/>
        <a:stretch>
          <a:fillRect/>
        </a:stretch>
      </xdr:blipFill>
      <xdr:spPr>
        <a:xfrm>
          <a:off x="1845469" y="82748438"/>
          <a:ext cx="762000" cy="1069835"/>
        </a:xfrm>
        <a:prstGeom prst="rect">
          <a:avLst/>
        </a:prstGeom>
        <a:ln>
          <a:prstDash val="solid"/>
        </a:ln>
      </xdr:spPr>
    </xdr:pic>
    <xdr:clientData/>
  </xdr:twoCellAnchor>
  <xdr:twoCellAnchor editAs="oneCell">
    <xdr:from>
      <xdr:col>3</xdr:col>
      <xdr:colOff>0</xdr:colOff>
      <xdr:row>72</xdr:row>
      <xdr:rowOff>0</xdr:rowOff>
    </xdr:from>
    <xdr:to>
      <xdr:col>3</xdr:col>
      <xdr:colOff>796635</xdr:colOff>
      <xdr:row>72</xdr:row>
      <xdr:rowOff>1118461</xdr:rowOff>
    </xdr:to>
    <xdr:pic>
      <xdr:nvPicPr>
        <xdr:cNvPr id="228" name="Image 227"/>
        <xdr:cNvPicPr>
          <a:picLocks noChangeAspect="1"/>
        </xdr:cNvPicPr>
      </xdr:nvPicPr>
      <xdr:blipFill>
        <a:blip xmlns:r="http://schemas.openxmlformats.org/officeDocument/2006/relationships" r:embed="rId142"/>
        <a:stretch>
          <a:fillRect/>
        </a:stretch>
      </xdr:blipFill>
      <xdr:spPr>
        <a:xfrm>
          <a:off x="1845469" y="81605438"/>
          <a:ext cx="796635" cy="1118461"/>
        </a:xfrm>
        <a:prstGeom prst="rect">
          <a:avLst/>
        </a:prstGeom>
        <a:ln>
          <a:prstDash val="solid"/>
        </a:ln>
      </xdr:spPr>
    </xdr:pic>
    <xdr:clientData/>
  </xdr:twoCellAnchor>
  <xdr:twoCellAnchor editAs="oneCell">
    <xdr:from>
      <xdr:col>3</xdr:col>
      <xdr:colOff>0</xdr:colOff>
      <xdr:row>74</xdr:row>
      <xdr:rowOff>0</xdr:rowOff>
    </xdr:from>
    <xdr:to>
      <xdr:col>3</xdr:col>
      <xdr:colOff>796635</xdr:colOff>
      <xdr:row>74</xdr:row>
      <xdr:rowOff>1118461</xdr:rowOff>
    </xdr:to>
    <xdr:pic>
      <xdr:nvPicPr>
        <xdr:cNvPr id="229" name="Image 228"/>
        <xdr:cNvPicPr>
          <a:picLocks noChangeAspect="1"/>
        </xdr:cNvPicPr>
      </xdr:nvPicPr>
      <xdr:blipFill>
        <a:blip xmlns:r="http://schemas.openxmlformats.org/officeDocument/2006/relationships" r:embed="rId142"/>
        <a:stretch>
          <a:fillRect/>
        </a:stretch>
      </xdr:blipFill>
      <xdr:spPr>
        <a:xfrm>
          <a:off x="1845469" y="83891438"/>
          <a:ext cx="796635" cy="1118461"/>
        </a:xfrm>
        <a:prstGeom prst="rect">
          <a:avLst/>
        </a:prstGeom>
        <a:ln>
          <a:prstDash val="solid"/>
        </a:ln>
      </xdr:spPr>
    </xdr:pic>
    <xdr:clientData/>
  </xdr:twoCellAnchor>
  <xdr:twoCellAnchor editAs="oneCell">
    <xdr:from>
      <xdr:col>2</xdr:col>
      <xdr:colOff>0</xdr:colOff>
      <xdr:row>76</xdr:row>
      <xdr:rowOff>0</xdr:rowOff>
    </xdr:from>
    <xdr:to>
      <xdr:col>2</xdr:col>
      <xdr:colOff>796637</xdr:colOff>
      <xdr:row>76</xdr:row>
      <xdr:rowOff>944991</xdr:rowOff>
    </xdr:to>
    <xdr:pic>
      <xdr:nvPicPr>
        <xdr:cNvPr id="233" name="Image 232"/>
        <xdr:cNvPicPr>
          <a:picLocks noChangeAspect="1"/>
        </xdr:cNvPicPr>
      </xdr:nvPicPr>
      <xdr:blipFill>
        <a:blip xmlns:r="http://schemas.openxmlformats.org/officeDocument/2006/relationships" r:embed="rId121"/>
        <a:stretch>
          <a:fillRect/>
        </a:stretch>
      </xdr:blipFill>
      <xdr:spPr>
        <a:xfrm>
          <a:off x="726281" y="86177438"/>
          <a:ext cx="796637" cy="944991"/>
        </a:xfrm>
        <a:prstGeom prst="rect">
          <a:avLst/>
        </a:prstGeom>
        <a:ln>
          <a:prstDash val="solid"/>
        </a:ln>
      </xdr:spPr>
    </xdr:pic>
    <xdr:clientData/>
  </xdr:twoCellAnchor>
  <xdr:twoCellAnchor editAs="oneCell">
    <xdr:from>
      <xdr:col>2</xdr:col>
      <xdr:colOff>0</xdr:colOff>
      <xdr:row>77</xdr:row>
      <xdr:rowOff>0</xdr:rowOff>
    </xdr:from>
    <xdr:to>
      <xdr:col>2</xdr:col>
      <xdr:colOff>832272</xdr:colOff>
      <xdr:row>77</xdr:row>
      <xdr:rowOff>499143</xdr:rowOff>
    </xdr:to>
    <xdr:pic>
      <xdr:nvPicPr>
        <xdr:cNvPr id="235" name="Image 234"/>
        <xdr:cNvPicPr>
          <a:picLocks noChangeAspect="1"/>
        </xdr:cNvPicPr>
      </xdr:nvPicPr>
      <xdr:blipFill>
        <a:blip xmlns:r="http://schemas.openxmlformats.org/officeDocument/2006/relationships" r:embed="rId167"/>
        <a:stretch>
          <a:fillRect/>
        </a:stretch>
      </xdr:blipFill>
      <xdr:spPr>
        <a:xfrm>
          <a:off x="726281" y="87320438"/>
          <a:ext cx="832272" cy="499143"/>
        </a:xfrm>
        <a:prstGeom prst="rect">
          <a:avLst/>
        </a:prstGeom>
        <a:ln>
          <a:prstDash val="solid"/>
        </a:ln>
      </xdr:spPr>
    </xdr:pic>
    <xdr:clientData/>
  </xdr:twoCellAnchor>
  <xdr:twoCellAnchor editAs="oneCell">
    <xdr:from>
      <xdr:col>3</xdr:col>
      <xdr:colOff>0</xdr:colOff>
      <xdr:row>77</xdr:row>
      <xdr:rowOff>0</xdr:rowOff>
    </xdr:from>
    <xdr:to>
      <xdr:col>3</xdr:col>
      <xdr:colOff>809625</xdr:colOff>
      <xdr:row>77</xdr:row>
      <xdr:rowOff>1141155</xdr:rowOff>
    </xdr:to>
    <xdr:pic>
      <xdr:nvPicPr>
        <xdr:cNvPr id="236" name="Image 235"/>
        <xdr:cNvPicPr>
          <a:picLocks noChangeAspect="1"/>
        </xdr:cNvPicPr>
      </xdr:nvPicPr>
      <xdr:blipFill>
        <a:blip xmlns:r="http://schemas.openxmlformats.org/officeDocument/2006/relationships" r:embed="rId168"/>
        <a:stretch>
          <a:fillRect/>
        </a:stretch>
      </xdr:blipFill>
      <xdr:spPr>
        <a:xfrm>
          <a:off x="1845469" y="87320438"/>
          <a:ext cx="809625" cy="1141155"/>
        </a:xfrm>
        <a:prstGeom prst="rect">
          <a:avLst/>
        </a:prstGeom>
        <a:ln>
          <a:prstDash val="solid"/>
        </a:ln>
      </xdr:spPr>
    </xdr:pic>
    <xdr:clientData/>
  </xdr:twoCellAnchor>
  <xdr:twoCellAnchor editAs="oneCell">
    <xdr:from>
      <xdr:col>2</xdr:col>
      <xdr:colOff>0</xdr:colOff>
      <xdr:row>80</xdr:row>
      <xdr:rowOff>0</xdr:rowOff>
    </xdr:from>
    <xdr:to>
      <xdr:col>2</xdr:col>
      <xdr:colOff>733126</xdr:colOff>
      <xdr:row>80</xdr:row>
      <xdr:rowOff>623455</xdr:rowOff>
    </xdr:to>
    <xdr:pic>
      <xdr:nvPicPr>
        <xdr:cNvPr id="241" name="Image 240"/>
        <xdr:cNvPicPr>
          <a:picLocks noChangeAspect="1"/>
        </xdr:cNvPicPr>
      </xdr:nvPicPr>
      <xdr:blipFill>
        <a:blip xmlns:r="http://schemas.openxmlformats.org/officeDocument/2006/relationships" r:embed="rId169"/>
        <a:stretch>
          <a:fillRect/>
        </a:stretch>
      </xdr:blipFill>
      <xdr:spPr>
        <a:xfrm>
          <a:off x="726281" y="90749438"/>
          <a:ext cx="733126" cy="623455"/>
        </a:xfrm>
        <a:prstGeom prst="rect">
          <a:avLst/>
        </a:prstGeom>
        <a:ln>
          <a:prstDash val="solid"/>
        </a:ln>
      </xdr:spPr>
    </xdr:pic>
    <xdr:clientData/>
  </xdr:twoCellAnchor>
  <xdr:twoCellAnchor editAs="oneCell">
    <xdr:from>
      <xdr:col>2</xdr:col>
      <xdr:colOff>0</xdr:colOff>
      <xdr:row>81</xdr:row>
      <xdr:rowOff>0</xdr:rowOff>
    </xdr:from>
    <xdr:to>
      <xdr:col>2</xdr:col>
      <xdr:colOff>733126</xdr:colOff>
      <xdr:row>81</xdr:row>
      <xdr:rowOff>623455</xdr:rowOff>
    </xdr:to>
    <xdr:pic>
      <xdr:nvPicPr>
        <xdr:cNvPr id="242" name="Image 241"/>
        <xdr:cNvPicPr>
          <a:picLocks noChangeAspect="1"/>
        </xdr:cNvPicPr>
      </xdr:nvPicPr>
      <xdr:blipFill>
        <a:blip xmlns:r="http://schemas.openxmlformats.org/officeDocument/2006/relationships" r:embed="rId169"/>
        <a:stretch>
          <a:fillRect/>
        </a:stretch>
      </xdr:blipFill>
      <xdr:spPr>
        <a:xfrm>
          <a:off x="726281" y="91892438"/>
          <a:ext cx="733126" cy="623455"/>
        </a:xfrm>
        <a:prstGeom prst="rect">
          <a:avLst/>
        </a:prstGeom>
        <a:ln>
          <a:prstDash val="solid"/>
        </a:ln>
      </xdr:spPr>
    </xdr:pic>
    <xdr:clientData/>
  </xdr:twoCellAnchor>
  <xdr:twoCellAnchor editAs="oneCell">
    <xdr:from>
      <xdr:col>3</xdr:col>
      <xdr:colOff>0</xdr:colOff>
      <xdr:row>80</xdr:row>
      <xdr:rowOff>0</xdr:rowOff>
    </xdr:from>
    <xdr:to>
      <xdr:col>3</xdr:col>
      <xdr:colOff>796637</xdr:colOff>
      <xdr:row>80</xdr:row>
      <xdr:rowOff>1116876</xdr:rowOff>
    </xdr:to>
    <xdr:pic>
      <xdr:nvPicPr>
        <xdr:cNvPr id="243" name="Image 242"/>
        <xdr:cNvPicPr>
          <a:picLocks noChangeAspect="1"/>
        </xdr:cNvPicPr>
      </xdr:nvPicPr>
      <xdr:blipFill>
        <a:blip xmlns:r="http://schemas.openxmlformats.org/officeDocument/2006/relationships" r:embed="rId170"/>
        <a:stretch>
          <a:fillRect/>
        </a:stretch>
      </xdr:blipFill>
      <xdr:spPr>
        <a:xfrm>
          <a:off x="1845469" y="90749438"/>
          <a:ext cx="796637" cy="1116876"/>
        </a:xfrm>
        <a:prstGeom prst="rect">
          <a:avLst/>
        </a:prstGeom>
        <a:ln>
          <a:prstDash val="solid"/>
        </a:ln>
      </xdr:spPr>
    </xdr:pic>
    <xdr:clientData/>
  </xdr:twoCellAnchor>
  <xdr:twoCellAnchor editAs="oneCell">
    <xdr:from>
      <xdr:col>3</xdr:col>
      <xdr:colOff>0</xdr:colOff>
      <xdr:row>81</xdr:row>
      <xdr:rowOff>0</xdr:rowOff>
    </xdr:from>
    <xdr:to>
      <xdr:col>3</xdr:col>
      <xdr:colOff>796637</xdr:colOff>
      <xdr:row>81</xdr:row>
      <xdr:rowOff>1116876</xdr:rowOff>
    </xdr:to>
    <xdr:pic>
      <xdr:nvPicPr>
        <xdr:cNvPr id="244" name="Image 243"/>
        <xdr:cNvPicPr>
          <a:picLocks noChangeAspect="1"/>
        </xdr:cNvPicPr>
      </xdr:nvPicPr>
      <xdr:blipFill>
        <a:blip xmlns:r="http://schemas.openxmlformats.org/officeDocument/2006/relationships" r:embed="rId170"/>
        <a:stretch>
          <a:fillRect/>
        </a:stretch>
      </xdr:blipFill>
      <xdr:spPr>
        <a:xfrm>
          <a:off x="1845469" y="91892438"/>
          <a:ext cx="796637" cy="1116876"/>
        </a:xfrm>
        <a:prstGeom prst="rect">
          <a:avLst/>
        </a:prstGeom>
        <a:ln>
          <a:prstDash val="solid"/>
        </a:ln>
      </xdr:spPr>
    </xdr:pic>
    <xdr:clientData/>
  </xdr:twoCellAnchor>
  <xdr:oneCellAnchor>
    <xdr:from>
      <xdr:col>2</xdr:col>
      <xdr:colOff>0</xdr:colOff>
      <xdr:row>6</xdr:row>
      <xdr:rowOff>0</xdr:rowOff>
    </xdr:from>
    <xdr:ext cx="900546" cy="875684"/>
    <xdr:pic>
      <xdr:nvPicPr>
        <xdr:cNvPr id="85" name="Image 84"/>
        <xdr:cNvPicPr>
          <a:picLocks noChangeAspect="1"/>
        </xdr:cNvPicPr>
      </xdr:nvPicPr>
      <xdr:blipFill>
        <a:blip xmlns:r="http://schemas.openxmlformats.org/officeDocument/2006/relationships" r:embed="rId171"/>
        <a:stretch>
          <a:fillRect/>
        </a:stretch>
      </xdr:blipFill>
      <xdr:spPr>
        <a:xfrm>
          <a:off x="726281" y="6167438"/>
          <a:ext cx="900546" cy="875684"/>
        </a:xfrm>
        <a:prstGeom prst="rect">
          <a:avLst/>
        </a:prstGeom>
        <a:ln>
          <a:prstDash val="solid"/>
        </a:ln>
      </xdr:spPr>
    </xdr:pic>
    <xdr:clientData/>
  </xdr:oneCellAnchor>
  <xdr:oneCellAnchor>
    <xdr:from>
      <xdr:col>3</xdr:col>
      <xdr:colOff>0</xdr:colOff>
      <xdr:row>6</xdr:row>
      <xdr:rowOff>0</xdr:rowOff>
    </xdr:from>
    <xdr:ext cx="757463" cy="1046117"/>
    <xdr:pic>
      <xdr:nvPicPr>
        <xdr:cNvPr id="86" name="Image 85"/>
        <xdr:cNvPicPr>
          <a:picLocks noChangeAspect="1"/>
        </xdr:cNvPicPr>
      </xdr:nvPicPr>
      <xdr:blipFill>
        <a:blip xmlns:r="http://schemas.openxmlformats.org/officeDocument/2006/relationships" r:embed="rId172" cstate="print"/>
        <a:stretch>
          <a:fillRect/>
        </a:stretch>
      </xdr:blipFill>
      <xdr:spPr>
        <a:xfrm>
          <a:off x="1845469" y="6167438"/>
          <a:ext cx="757463" cy="1046117"/>
        </a:xfrm>
        <a:prstGeom prst="rect">
          <a:avLst/>
        </a:prstGeom>
        <a:ln>
          <a:noFill/>
          <a:prstDash val="solid"/>
        </a:ln>
      </xdr:spPr>
    </xdr:pic>
    <xdr:clientData/>
  </xdr:oneCellAnchor>
  <xdr:oneCellAnchor>
    <xdr:from>
      <xdr:col>2</xdr:col>
      <xdr:colOff>0</xdr:colOff>
      <xdr:row>3</xdr:row>
      <xdr:rowOff>0</xdr:rowOff>
    </xdr:from>
    <xdr:ext cx="710046" cy="777860"/>
    <xdr:pic>
      <xdr:nvPicPr>
        <xdr:cNvPr id="95" name="Image 94"/>
        <xdr:cNvPicPr>
          <a:picLocks noChangeAspect="1"/>
        </xdr:cNvPicPr>
      </xdr:nvPicPr>
      <xdr:blipFill>
        <a:blip xmlns:r="http://schemas.openxmlformats.org/officeDocument/2006/relationships" r:embed="rId173" cstate="print"/>
        <a:stretch>
          <a:fillRect/>
        </a:stretch>
      </xdr:blipFill>
      <xdr:spPr>
        <a:xfrm>
          <a:off x="726281" y="2738438"/>
          <a:ext cx="710046" cy="777860"/>
        </a:xfrm>
        <a:prstGeom prst="rect">
          <a:avLst/>
        </a:prstGeom>
        <a:ln>
          <a:prstDash val="solid"/>
        </a:ln>
      </xdr:spPr>
    </xdr:pic>
    <xdr:clientData/>
  </xdr:oneCellAnchor>
  <xdr:oneCellAnchor>
    <xdr:from>
      <xdr:col>3</xdr:col>
      <xdr:colOff>0</xdr:colOff>
      <xdr:row>3</xdr:row>
      <xdr:rowOff>0</xdr:rowOff>
    </xdr:from>
    <xdr:ext cx="777875" cy="1092123"/>
    <xdr:pic>
      <xdr:nvPicPr>
        <xdr:cNvPr id="96" name="Image 95"/>
        <xdr:cNvPicPr>
          <a:picLocks noChangeAspect="1"/>
        </xdr:cNvPicPr>
      </xdr:nvPicPr>
      <xdr:blipFill>
        <a:blip xmlns:r="http://schemas.openxmlformats.org/officeDocument/2006/relationships" r:embed="rId174"/>
        <a:stretch>
          <a:fillRect/>
        </a:stretch>
      </xdr:blipFill>
      <xdr:spPr>
        <a:xfrm>
          <a:off x="1845469" y="2738438"/>
          <a:ext cx="777875" cy="1092123"/>
        </a:xfrm>
        <a:prstGeom prst="rect">
          <a:avLst/>
        </a:prstGeom>
        <a:ln>
          <a:prstDash val="solid"/>
        </a:ln>
      </xdr:spPr>
    </xdr:pic>
    <xdr:clientData/>
  </xdr:oneCellAnchor>
  <xdr:oneCellAnchor>
    <xdr:from>
      <xdr:col>2</xdr:col>
      <xdr:colOff>0</xdr:colOff>
      <xdr:row>4</xdr:row>
      <xdr:rowOff>0</xdr:rowOff>
    </xdr:from>
    <xdr:ext cx="623455" cy="1048025"/>
    <xdr:pic>
      <xdr:nvPicPr>
        <xdr:cNvPr id="97" name="Image 96"/>
        <xdr:cNvPicPr>
          <a:picLocks noChangeAspect="1"/>
        </xdr:cNvPicPr>
      </xdr:nvPicPr>
      <xdr:blipFill>
        <a:blip xmlns:r="http://schemas.openxmlformats.org/officeDocument/2006/relationships" r:embed="rId111" cstate="print"/>
        <a:stretch>
          <a:fillRect/>
        </a:stretch>
      </xdr:blipFill>
      <xdr:spPr>
        <a:xfrm>
          <a:off x="726281" y="3881438"/>
          <a:ext cx="623455" cy="1048025"/>
        </a:xfrm>
        <a:prstGeom prst="rect">
          <a:avLst/>
        </a:prstGeom>
        <a:ln>
          <a:prstDash val="solid"/>
        </a:ln>
      </xdr:spPr>
    </xdr:pic>
    <xdr:clientData/>
  </xdr:oneCellAnchor>
  <xdr:oneCellAnchor>
    <xdr:from>
      <xdr:col>3</xdr:col>
      <xdr:colOff>0</xdr:colOff>
      <xdr:row>4</xdr:row>
      <xdr:rowOff>0</xdr:rowOff>
    </xdr:from>
    <xdr:ext cx="803090" cy="1129392"/>
    <xdr:pic>
      <xdr:nvPicPr>
        <xdr:cNvPr id="98" name="Image 97"/>
        <xdr:cNvPicPr>
          <a:picLocks noChangeAspect="1"/>
        </xdr:cNvPicPr>
      </xdr:nvPicPr>
      <xdr:blipFill>
        <a:blip xmlns:r="http://schemas.openxmlformats.org/officeDocument/2006/relationships" r:embed="rId112"/>
        <a:stretch>
          <a:fillRect/>
        </a:stretch>
      </xdr:blipFill>
      <xdr:spPr>
        <a:xfrm>
          <a:off x="1845469" y="3881438"/>
          <a:ext cx="803090" cy="1129392"/>
        </a:xfrm>
        <a:prstGeom prst="rect">
          <a:avLst/>
        </a:prstGeom>
        <a:ln>
          <a:prstDash val="solid"/>
        </a:ln>
      </xdr:spPr>
    </xdr:pic>
    <xdr:clientData/>
  </xdr:oneCellAnchor>
  <xdr:oneCellAnchor>
    <xdr:from>
      <xdr:col>2</xdr:col>
      <xdr:colOff>0</xdr:colOff>
      <xdr:row>2</xdr:row>
      <xdr:rowOff>0</xdr:rowOff>
    </xdr:from>
    <xdr:ext cx="587860" cy="917863"/>
    <xdr:pic>
      <xdr:nvPicPr>
        <xdr:cNvPr id="99" name="Image 98"/>
        <xdr:cNvPicPr>
          <a:picLocks noChangeAspect="1"/>
        </xdr:cNvPicPr>
      </xdr:nvPicPr>
      <xdr:blipFill>
        <a:blip xmlns:r="http://schemas.openxmlformats.org/officeDocument/2006/relationships" r:embed="rId113" cstate="print"/>
        <a:stretch>
          <a:fillRect/>
        </a:stretch>
      </xdr:blipFill>
      <xdr:spPr>
        <a:xfrm>
          <a:off x="726281" y="1595438"/>
          <a:ext cx="587860" cy="917863"/>
        </a:xfrm>
        <a:prstGeom prst="rect">
          <a:avLst/>
        </a:prstGeom>
        <a:ln>
          <a:prstDash val="solid"/>
        </a:ln>
      </xdr:spPr>
    </xdr:pic>
    <xdr:clientData/>
  </xdr:oneCellAnchor>
  <xdr:oneCellAnchor>
    <xdr:from>
      <xdr:col>3</xdr:col>
      <xdr:colOff>0</xdr:colOff>
      <xdr:row>2</xdr:row>
      <xdr:rowOff>0</xdr:rowOff>
    </xdr:from>
    <xdr:ext cx="738341" cy="1036618"/>
    <xdr:pic>
      <xdr:nvPicPr>
        <xdr:cNvPr id="100" name="Image 99"/>
        <xdr:cNvPicPr>
          <a:picLocks noChangeAspect="1"/>
        </xdr:cNvPicPr>
      </xdr:nvPicPr>
      <xdr:blipFill>
        <a:blip xmlns:r="http://schemas.openxmlformats.org/officeDocument/2006/relationships" r:embed="rId114"/>
        <a:stretch>
          <a:fillRect/>
        </a:stretch>
      </xdr:blipFill>
      <xdr:spPr>
        <a:xfrm>
          <a:off x="1845469" y="1595438"/>
          <a:ext cx="738341" cy="1036618"/>
        </a:xfrm>
        <a:prstGeom prst="rect">
          <a:avLst/>
        </a:prstGeom>
        <a:ln>
          <a:prstDash val="solid"/>
        </a:ln>
      </xdr:spPr>
    </xdr:pic>
    <xdr:clientData/>
  </xdr:oneCellAnchor>
  <xdr:oneCellAnchor>
    <xdr:from>
      <xdr:col>2</xdr:col>
      <xdr:colOff>0</xdr:colOff>
      <xdr:row>5</xdr:row>
      <xdr:rowOff>0</xdr:rowOff>
    </xdr:from>
    <xdr:ext cx="835069" cy="571500"/>
    <xdr:pic>
      <xdr:nvPicPr>
        <xdr:cNvPr id="101" name="Image 100"/>
        <xdr:cNvPicPr>
          <a:picLocks noChangeAspect="1"/>
        </xdr:cNvPicPr>
      </xdr:nvPicPr>
      <xdr:blipFill>
        <a:blip xmlns:r="http://schemas.openxmlformats.org/officeDocument/2006/relationships" r:embed="rId99"/>
        <a:stretch>
          <a:fillRect/>
        </a:stretch>
      </xdr:blipFill>
      <xdr:spPr>
        <a:xfrm>
          <a:off x="726281" y="5024438"/>
          <a:ext cx="835069" cy="571500"/>
        </a:xfrm>
        <a:prstGeom prst="rect">
          <a:avLst/>
        </a:prstGeom>
        <a:ln>
          <a:prstDash val="solid"/>
        </a:ln>
      </xdr:spPr>
    </xdr:pic>
    <xdr:clientData/>
  </xdr:oneCellAnchor>
  <xdr:oneCellAnchor>
    <xdr:from>
      <xdr:col>3</xdr:col>
      <xdr:colOff>0</xdr:colOff>
      <xdr:row>5</xdr:row>
      <xdr:rowOff>0</xdr:rowOff>
    </xdr:from>
    <xdr:ext cx="830035" cy="1165049"/>
    <xdr:pic>
      <xdr:nvPicPr>
        <xdr:cNvPr id="102" name="Image 101"/>
        <xdr:cNvPicPr>
          <a:picLocks noChangeAspect="1"/>
        </xdr:cNvPicPr>
      </xdr:nvPicPr>
      <xdr:blipFill>
        <a:blip xmlns:r="http://schemas.openxmlformats.org/officeDocument/2006/relationships" r:embed="rId100" cstate="print"/>
        <a:stretch>
          <a:fillRect/>
        </a:stretch>
      </xdr:blipFill>
      <xdr:spPr>
        <a:xfrm>
          <a:off x="1845469" y="5024438"/>
          <a:ext cx="830035" cy="1165049"/>
        </a:xfrm>
        <a:prstGeom prst="rect">
          <a:avLst/>
        </a:prstGeom>
        <a:ln>
          <a:prstDash val="solid"/>
        </a:ln>
      </xdr:spPr>
    </xdr:pic>
    <xdr:clientData/>
  </xdr:oneCellAnchor>
  <xdr:oneCellAnchor>
    <xdr:from>
      <xdr:col>2</xdr:col>
      <xdr:colOff>0</xdr:colOff>
      <xdr:row>11</xdr:row>
      <xdr:rowOff>0</xdr:rowOff>
    </xdr:from>
    <xdr:ext cx="710046" cy="777860"/>
    <xdr:pic>
      <xdr:nvPicPr>
        <xdr:cNvPr id="103" name="Image 102"/>
        <xdr:cNvPicPr>
          <a:picLocks noChangeAspect="1"/>
        </xdr:cNvPicPr>
      </xdr:nvPicPr>
      <xdr:blipFill>
        <a:blip xmlns:r="http://schemas.openxmlformats.org/officeDocument/2006/relationships" r:embed="rId173" cstate="print"/>
        <a:stretch>
          <a:fillRect/>
        </a:stretch>
      </xdr:blipFill>
      <xdr:spPr>
        <a:xfrm>
          <a:off x="726281" y="11882438"/>
          <a:ext cx="710046" cy="777860"/>
        </a:xfrm>
        <a:prstGeom prst="rect">
          <a:avLst/>
        </a:prstGeom>
        <a:ln>
          <a:prstDash val="solid"/>
        </a:ln>
      </xdr:spPr>
    </xdr:pic>
    <xdr:clientData/>
  </xdr:oneCellAnchor>
  <xdr:oneCellAnchor>
    <xdr:from>
      <xdr:col>3</xdr:col>
      <xdr:colOff>0</xdr:colOff>
      <xdr:row>11</xdr:row>
      <xdr:rowOff>0</xdr:rowOff>
    </xdr:from>
    <xdr:ext cx="777875" cy="1092123"/>
    <xdr:pic>
      <xdr:nvPicPr>
        <xdr:cNvPr id="104" name="Image 103"/>
        <xdr:cNvPicPr>
          <a:picLocks noChangeAspect="1"/>
        </xdr:cNvPicPr>
      </xdr:nvPicPr>
      <xdr:blipFill>
        <a:blip xmlns:r="http://schemas.openxmlformats.org/officeDocument/2006/relationships" r:embed="rId174"/>
        <a:stretch>
          <a:fillRect/>
        </a:stretch>
      </xdr:blipFill>
      <xdr:spPr>
        <a:xfrm>
          <a:off x="1845469" y="11882438"/>
          <a:ext cx="777875" cy="1092123"/>
        </a:xfrm>
        <a:prstGeom prst="rect">
          <a:avLst/>
        </a:prstGeom>
        <a:ln>
          <a:prstDash val="solid"/>
        </a:ln>
      </xdr:spPr>
    </xdr:pic>
    <xdr:clientData/>
  </xdr:oneCellAnchor>
  <xdr:oneCellAnchor>
    <xdr:from>
      <xdr:col>2</xdr:col>
      <xdr:colOff>0</xdr:colOff>
      <xdr:row>12</xdr:row>
      <xdr:rowOff>0</xdr:rowOff>
    </xdr:from>
    <xdr:ext cx="784811" cy="692727"/>
    <xdr:pic>
      <xdr:nvPicPr>
        <xdr:cNvPr id="105" name="Image 104"/>
        <xdr:cNvPicPr>
          <a:picLocks noChangeAspect="1"/>
        </xdr:cNvPicPr>
      </xdr:nvPicPr>
      <xdr:blipFill>
        <a:blip xmlns:r="http://schemas.openxmlformats.org/officeDocument/2006/relationships" r:embed="rId175"/>
        <a:stretch>
          <a:fillRect/>
        </a:stretch>
      </xdr:blipFill>
      <xdr:spPr>
        <a:xfrm>
          <a:off x="726281" y="13025438"/>
          <a:ext cx="784811" cy="692727"/>
        </a:xfrm>
        <a:prstGeom prst="rect">
          <a:avLst/>
        </a:prstGeom>
        <a:ln>
          <a:prstDash val="solid"/>
        </a:ln>
      </xdr:spPr>
    </xdr:pic>
    <xdr:clientData/>
  </xdr:oneCellAnchor>
  <xdr:oneCellAnchor>
    <xdr:from>
      <xdr:col>3</xdr:col>
      <xdr:colOff>0</xdr:colOff>
      <xdr:row>12</xdr:row>
      <xdr:rowOff>0</xdr:rowOff>
    </xdr:from>
    <xdr:ext cx="714375" cy="1002971"/>
    <xdr:pic>
      <xdr:nvPicPr>
        <xdr:cNvPr id="106" name="Image 105"/>
        <xdr:cNvPicPr>
          <a:picLocks noChangeAspect="1"/>
        </xdr:cNvPicPr>
      </xdr:nvPicPr>
      <xdr:blipFill>
        <a:blip xmlns:r="http://schemas.openxmlformats.org/officeDocument/2006/relationships" r:embed="rId176"/>
        <a:stretch>
          <a:fillRect/>
        </a:stretch>
      </xdr:blipFill>
      <xdr:spPr>
        <a:xfrm>
          <a:off x="1845469" y="13025438"/>
          <a:ext cx="714375" cy="1002971"/>
        </a:xfrm>
        <a:prstGeom prst="rect">
          <a:avLst/>
        </a:prstGeom>
        <a:ln>
          <a:prstDash val="solid"/>
        </a:ln>
      </xdr:spPr>
    </xdr:pic>
    <xdr:clientData/>
  </xdr:oneCellAnchor>
  <xdr:oneCellAnchor>
    <xdr:from>
      <xdr:col>2</xdr:col>
      <xdr:colOff>0</xdr:colOff>
      <xdr:row>13</xdr:row>
      <xdr:rowOff>0</xdr:rowOff>
    </xdr:from>
    <xdr:ext cx="623455" cy="1048025"/>
    <xdr:pic>
      <xdr:nvPicPr>
        <xdr:cNvPr id="117" name="Image 116"/>
        <xdr:cNvPicPr>
          <a:picLocks noChangeAspect="1"/>
        </xdr:cNvPicPr>
      </xdr:nvPicPr>
      <xdr:blipFill>
        <a:blip xmlns:r="http://schemas.openxmlformats.org/officeDocument/2006/relationships" r:embed="rId111" cstate="print"/>
        <a:stretch>
          <a:fillRect/>
        </a:stretch>
      </xdr:blipFill>
      <xdr:spPr>
        <a:xfrm>
          <a:off x="726281" y="14168438"/>
          <a:ext cx="623455" cy="1048025"/>
        </a:xfrm>
        <a:prstGeom prst="rect">
          <a:avLst/>
        </a:prstGeom>
        <a:ln>
          <a:prstDash val="solid"/>
        </a:ln>
      </xdr:spPr>
    </xdr:pic>
    <xdr:clientData/>
  </xdr:oneCellAnchor>
  <xdr:oneCellAnchor>
    <xdr:from>
      <xdr:col>3</xdr:col>
      <xdr:colOff>0</xdr:colOff>
      <xdr:row>13</xdr:row>
      <xdr:rowOff>0</xdr:rowOff>
    </xdr:from>
    <xdr:ext cx="803090" cy="1129392"/>
    <xdr:pic>
      <xdr:nvPicPr>
        <xdr:cNvPr id="118" name="Image 117"/>
        <xdr:cNvPicPr>
          <a:picLocks noChangeAspect="1"/>
        </xdr:cNvPicPr>
      </xdr:nvPicPr>
      <xdr:blipFill>
        <a:blip xmlns:r="http://schemas.openxmlformats.org/officeDocument/2006/relationships" r:embed="rId112"/>
        <a:stretch>
          <a:fillRect/>
        </a:stretch>
      </xdr:blipFill>
      <xdr:spPr>
        <a:xfrm>
          <a:off x="1845469" y="14168438"/>
          <a:ext cx="803090" cy="1129392"/>
        </a:xfrm>
        <a:prstGeom prst="rect">
          <a:avLst/>
        </a:prstGeom>
        <a:ln>
          <a:prstDash val="solid"/>
        </a:ln>
      </xdr:spPr>
    </xdr:pic>
    <xdr:clientData/>
  </xdr:oneCellAnchor>
  <xdr:oneCellAnchor>
    <xdr:from>
      <xdr:col>2</xdr:col>
      <xdr:colOff>0</xdr:colOff>
      <xdr:row>24</xdr:row>
      <xdr:rowOff>0</xdr:rowOff>
    </xdr:from>
    <xdr:ext cx="702683" cy="969818"/>
    <xdr:pic>
      <xdr:nvPicPr>
        <xdr:cNvPr id="133" name="Image 132"/>
        <xdr:cNvPicPr>
          <a:picLocks noChangeAspect="1"/>
        </xdr:cNvPicPr>
      </xdr:nvPicPr>
      <xdr:blipFill>
        <a:blip xmlns:r="http://schemas.openxmlformats.org/officeDocument/2006/relationships" r:embed="rId147" cstate="print"/>
        <a:stretch>
          <a:fillRect/>
        </a:stretch>
      </xdr:blipFill>
      <xdr:spPr>
        <a:xfrm>
          <a:off x="726281" y="26741438"/>
          <a:ext cx="702683" cy="969818"/>
        </a:xfrm>
        <a:prstGeom prst="rect">
          <a:avLst/>
        </a:prstGeom>
        <a:ln>
          <a:prstDash val="solid"/>
        </a:ln>
      </xdr:spPr>
    </xdr:pic>
    <xdr:clientData/>
  </xdr:oneCellAnchor>
  <xdr:oneCellAnchor>
    <xdr:from>
      <xdr:col>3</xdr:col>
      <xdr:colOff>0</xdr:colOff>
      <xdr:row>24</xdr:row>
      <xdr:rowOff>0</xdr:rowOff>
    </xdr:from>
    <xdr:ext cx="678427" cy="952500"/>
    <xdr:pic>
      <xdr:nvPicPr>
        <xdr:cNvPr id="134" name="Image 133"/>
        <xdr:cNvPicPr>
          <a:picLocks noChangeAspect="1"/>
        </xdr:cNvPicPr>
      </xdr:nvPicPr>
      <xdr:blipFill>
        <a:blip xmlns:r="http://schemas.openxmlformats.org/officeDocument/2006/relationships" r:embed="rId148"/>
        <a:stretch>
          <a:fillRect/>
        </a:stretch>
      </xdr:blipFill>
      <xdr:spPr>
        <a:xfrm>
          <a:off x="1845469" y="26741438"/>
          <a:ext cx="678427" cy="952500"/>
        </a:xfrm>
        <a:prstGeom prst="rect">
          <a:avLst/>
        </a:prstGeom>
        <a:ln>
          <a:prstDash val="solid"/>
        </a:ln>
      </xdr:spPr>
    </xdr:pic>
    <xdr:clientData/>
  </xdr:oneCellAnchor>
  <xdr:oneCellAnchor>
    <xdr:from>
      <xdr:col>2</xdr:col>
      <xdr:colOff>0</xdr:colOff>
      <xdr:row>34</xdr:row>
      <xdr:rowOff>0</xdr:rowOff>
    </xdr:from>
    <xdr:ext cx="900546" cy="875684"/>
    <xdr:pic>
      <xdr:nvPicPr>
        <xdr:cNvPr id="141" name="Image 140"/>
        <xdr:cNvPicPr>
          <a:picLocks noChangeAspect="1"/>
        </xdr:cNvPicPr>
      </xdr:nvPicPr>
      <xdr:blipFill>
        <a:blip xmlns:r="http://schemas.openxmlformats.org/officeDocument/2006/relationships" r:embed="rId171"/>
        <a:stretch>
          <a:fillRect/>
        </a:stretch>
      </xdr:blipFill>
      <xdr:spPr>
        <a:xfrm>
          <a:off x="726281" y="38171438"/>
          <a:ext cx="900546" cy="875684"/>
        </a:xfrm>
        <a:prstGeom prst="rect">
          <a:avLst/>
        </a:prstGeom>
        <a:ln>
          <a:prstDash val="solid"/>
        </a:ln>
      </xdr:spPr>
    </xdr:pic>
    <xdr:clientData/>
  </xdr:oneCellAnchor>
  <xdr:oneCellAnchor>
    <xdr:from>
      <xdr:col>3</xdr:col>
      <xdr:colOff>0</xdr:colOff>
      <xdr:row>34</xdr:row>
      <xdr:rowOff>0</xdr:rowOff>
    </xdr:from>
    <xdr:ext cx="757463" cy="1046117"/>
    <xdr:pic>
      <xdr:nvPicPr>
        <xdr:cNvPr id="142" name="Image 141"/>
        <xdr:cNvPicPr>
          <a:picLocks noChangeAspect="1"/>
        </xdr:cNvPicPr>
      </xdr:nvPicPr>
      <xdr:blipFill>
        <a:blip xmlns:r="http://schemas.openxmlformats.org/officeDocument/2006/relationships" r:embed="rId172" cstate="print"/>
        <a:stretch>
          <a:fillRect/>
        </a:stretch>
      </xdr:blipFill>
      <xdr:spPr>
        <a:xfrm>
          <a:off x="1845469" y="38171438"/>
          <a:ext cx="757463" cy="1046117"/>
        </a:xfrm>
        <a:prstGeom prst="rect">
          <a:avLst/>
        </a:prstGeom>
        <a:ln>
          <a:noFill/>
          <a:prstDash val="solid"/>
        </a:ln>
      </xdr:spPr>
    </xdr:pic>
    <xdr:clientData/>
  </xdr:oneCellAnchor>
  <xdr:oneCellAnchor>
    <xdr:from>
      <xdr:col>2</xdr:col>
      <xdr:colOff>0</xdr:colOff>
      <xdr:row>59</xdr:row>
      <xdr:rowOff>0</xdr:rowOff>
    </xdr:from>
    <xdr:ext cx="795209" cy="796637"/>
    <xdr:pic>
      <xdr:nvPicPr>
        <xdr:cNvPr id="161" name="Image 160"/>
        <xdr:cNvPicPr>
          <a:picLocks noChangeAspect="1"/>
        </xdr:cNvPicPr>
      </xdr:nvPicPr>
      <xdr:blipFill>
        <a:blip xmlns:r="http://schemas.openxmlformats.org/officeDocument/2006/relationships" r:embed="rId83"/>
        <a:stretch>
          <a:fillRect/>
        </a:stretch>
      </xdr:blipFill>
      <xdr:spPr>
        <a:xfrm>
          <a:off x="726281" y="66746438"/>
          <a:ext cx="795209" cy="796637"/>
        </a:xfrm>
        <a:prstGeom prst="rect">
          <a:avLst/>
        </a:prstGeom>
        <a:ln>
          <a:prstDash val="solid"/>
        </a:ln>
      </xdr:spPr>
    </xdr:pic>
    <xdr:clientData/>
  </xdr:oneCellAnchor>
  <xdr:oneCellAnchor>
    <xdr:from>
      <xdr:col>2</xdr:col>
      <xdr:colOff>0</xdr:colOff>
      <xdr:row>53</xdr:row>
      <xdr:rowOff>0</xdr:rowOff>
    </xdr:from>
    <xdr:ext cx="782131" cy="813955"/>
    <xdr:pic>
      <xdr:nvPicPr>
        <xdr:cNvPr id="165" name="Image 164"/>
        <xdr:cNvPicPr>
          <a:picLocks noChangeAspect="1"/>
        </xdr:cNvPicPr>
      </xdr:nvPicPr>
      <xdr:blipFill>
        <a:blip xmlns:r="http://schemas.openxmlformats.org/officeDocument/2006/relationships" r:embed="rId115"/>
        <a:stretch>
          <a:fillRect/>
        </a:stretch>
      </xdr:blipFill>
      <xdr:spPr>
        <a:xfrm>
          <a:off x="726281" y="59888438"/>
          <a:ext cx="782131" cy="813955"/>
        </a:xfrm>
        <a:prstGeom prst="rect">
          <a:avLst/>
        </a:prstGeom>
        <a:ln>
          <a:prstDash val="solid"/>
        </a:ln>
      </xdr:spPr>
    </xdr:pic>
    <xdr:clientData/>
  </xdr:oneCellAnchor>
  <xdr:oneCellAnchor>
    <xdr:from>
      <xdr:col>2</xdr:col>
      <xdr:colOff>0</xdr:colOff>
      <xdr:row>31</xdr:row>
      <xdr:rowOff>0</xdr:rowOff>
    </xdr:from>
    <xdr:ext cx="587860" cy="917863"/>
    <xdr:pic>
      <xdr:nvPicPr>
        <xdr:cNvPr id="169" name="Image 168"/>
        <xdr:cNvPicPr>
          <a:picLocks noChangeAspect="1"/>
        </xdr:cNvPicPr>
      </xdr:nvPicPr>
      <xdr:blipFill>
        <a:blip xmlns:r="http://schemas.openxmlformats.org/officeDocument/2006/relationships" r:embed="rId113" cstate="print"/>
        <a:stretch>
          <a:fillRect/>
        </a:stretch>
      </xdr:blipFill>
      <xdr:spPr>
        <a:xfrm>
          <a:off x="726281" y="34742438"/>
          <a:ext cx="587860" cy="917863"/>
        </a:xfrm>
        <a:prstGeom prst="rect">
          <a:avLst/>
        </a:prstGeom>
        <a:ln>
          <a:prstDash val="solid"/>
        </a:ln>
      </xdr:spPr>
    </xdr:pic>
    <xdr:clientData/>
  </xdr:oneCellAnchor>
  <xdr:oneCellAnchor>
    <xdr:from>
      <xdr:col>3</xdr:col>
      <xdr:colOff>0</xdr:colOff>
      <xdr:row>31</xdr:row>
      <xdr:rowOff>0</xdr:rowOff>
    </xdr:from>
    <xdr:ext cx="703447" cy="987628"/>
    <xdr:pic>
      <xdr:nvPicPr>
        <xdr:cNvPr id="170" name="Image 169"/>
        <xdr:cNvPicPr>
          <a:picLocks noChangeAspect="1"/>
        </xdr:cNvPicPr>
      </xdr:nvPicPr>
      <xdr:blipFill>
        <a:blip xmlns:r="http://schemas.openxmlformats.org/officeDocument/2006/relationships" r:embed="rId114"/>
        <a:stretch>
          <a:fillRect/>
        </a:stretch>
      </xdr:blipFill>
      <xdr:spPr>
        <a:xfrm>
          <a:off x="1845469" y="34742438"/>
          <a:ext cx="703447" cy="987628"/>
        </a:xfrm>
        <a:prstGeom prst="rect">
          <a:avLst/>
        </a:prstGeom>
        <a:ln>
          <a:prstDash val="solid"/>
        </a:ln>
      </xdr:spPr>
    </xdr:pic>
    <xdr:clientData/>
  </xdr:oneCellAnchor>
  <xdr:oneCellAnchor>
    <xdr:from>
      <xdr:col>2</xdr:col>
      <xdr:colOff>0</xdr:colOff>
      <xdr:row>38</xdr:row>
      <xdr:rowOff>0</xdr:rowOff>
    </xdr:from>
    <xdr:ext cx="587860" cy="917863"/>
    <xdr:pic>
      <xdr:nvPicPr>
        <xdr:cNvPr id="173" name="Image 172"/>
        <xdr:cNvPicPr>
          <a:picLocks noChangeAspect="1"/>
        </xdr:cNvPicPr>
      </xdr:nvPicPr>
      <xdr:blipFill>
        <a:blip xmlns:r="http://schemas.openxmlformats.org/officeDocument/2006/relationships" r:embed="rId113" cstate="print"/>
        <a:stretch>
          <a:fillRect/>
        </a:stretch>
      </xdr:blipFill>
      <xdr:spPr>
        <a:xfrm>
          <a:off x="726281" y="42743438"/>
          <a:ext cx="587860" cy="917863"/>
        </a:xfrm>
        <a:prstGeom prst="rect">
          <a:avLst/>
        </a:prstGeom>
        <a:ln>
          <a:prstDash val="solid"/>
        </a:ln>
      </xdr:spPr>
    </xdr:pic>
    <xdr:clientData/>
  </xdr:oneCellAnchor>
  <xdr:oneCellAnchor>
    <xdr:from>
      <xdr:col>3</xdr:col>
      <xdr:colOff>0</xdr:colOff>
      <xdr:row>38</xdr:row>
      <xdr:rowOff>0</xdr:rowOff>
    </xdr:from>
    <xdr:ext cx="738341" cy="1036618"/>
    <xdr:pic>
      <xdr:nvPicPr>
        <xdr:cNvPr id="174" name="Image 173"/>
        <xdr:cNvPicPr>
          <a:picLocks noChangeAspect="1"/>
        </xdr:cNvPicPr>
      </xdr:nvPicPr>
      <xdr:blipFill>
        <a:blip xmlns:r="http://schemas.openxmlformats.org/officeDocument/2006/relationships" r:embed="rId114"/>
        <a:stretch>
          <a:fillRect/>
        </a:stretch>
      </xdr:blipFill>
      <xdr:spPr>
        <a:xfrm>
          <a:off x="1845469" y="42743438"/>
          <a:ext cx="738341" cy="1036618"/>
        </a:xfrm>
        <a:prstGeom prst="rect">
          <a:avLst/>
        </a:prstGeom>
        <a:ln>
          <a:prstDash val="solid"/>
        </a:ln>
      </xdr:spPr>
    </xdr:pic>
    <xdr:clientData/>
  </xdr:oneCellAnchor>
  <xdr:oneCellAnchor>
    <xdr:from>
      <xdr:col>2</xdr:col>
      <xdr:colOff>0</xdr:colOff>
      <xdr:row>40</xdr:row>
      <xdr:rowOff>0</xdr:rowOff>
    </xdr:from>
    <xdr:ext cx="710046" cy="777860"/>
    <xdr:pic>
      <xdr:nvPicPr>
        <xdr:cNvPr id="175" name="Image 174"/>
        <xdr:cNvPicPr>
          <a:picLocks noChangeAspect="1"/>
        </xdr:cNvPicPr>
      </xdr:nvPicPr>
      <xdr:blipFill>
        <a:blip xmlns:r="http://schemas.openxmlformats.org/officeDocument/2006/relationships" r:embed="rId173" cstate="print"/>
        <a:stretch>
          <a:fillRect/>
        </a:stretch>
      </xdr:blipFill>
      <xdr:spPr>
        <a:xfrm>
          <a:off x="726281" y="45029438"/>
          <a:ext cx="710046" cy="777860"/>
        </a:xfrm>
        <a:prstGeom prst="rect">
          <a:avLst/>
        </a:prstGeom>
        <a:ln>
          <a:prstDash val="solid"/>
        </a:ln>
      </xdr:spPr>
    </xdr:pic>
    <xdr:clientData/>
  </xdr:oneCellAnchor>
  <xdr:oneCellAnchor>
    <xdr:from>
      <xdr:col>3</xdr:col>
      <xdr:colOff>0</xdr:colOff>
      <xdr:row>40</xdr:row>
      <xdr:rowOff>0</xdr:rowOff>
    </xdr:from>
    <xdr:ext cx="777875" cy="1092123"/>
    <xdr:pic>
      <xdr:nvPicPr>
        <xdr:cNvPr id="176" name="Image 175"/>
        <xdr:cNvPicPr>
          <a:picLocks noChangeAspect="1"/>
        </xdr:cNvPicPr>
      </xdr:nvPicPr>
      <xdr:blipFill>
        <a:blip xmlns:r="http://schemas.openxmlformats.org/officeDocument/2006/relationships" r:embed="rId174"/>
        <a:stretch>
          <a:fillRect/>
        </a:stretch>
      </xdr:blipFill>
      <xdr:spPr>
        <a:xfrm>
          <a:off x="1845469" y="45029438"/>
          <a:ext cx="777875" cy="1092123"/>
        </a:xfrm>
        <a:prstGeom prst="rect">
          <a:avLst/>
        </a:prstGeom>
        <a:ln>
          <a:prstDash val="solid"/>
        </a:ln>
      </xdr:spPr>
    </xdr:pic>
    <xdr:clientData/>
  </xdr:oneCellAnchor>
  <xdr:oneCellAnchor>
    <xdr:from>
      <xdr:col>2</xdr:col>
      <xdr:colOff>0</xdr:colOff>
      <xdr:row>41</xdr:row>
      <xdr:rowOff>0</xdr:rowOff>
    </xdr:from>
    <xdr:ext cx="806299" cy="831273"/>
    <xdr:pic>
      <xdr:nvPicPr>
        <xdr:cNvPr id="179" name="Image 178"/>
        <xdr:cNvPicPr>
          <a:picLocks noChangeAspect="1"/>
        </xdr:cNvPicPr>
      </xdr:nvPicPr>
      <xdr:blipFill>
        <a:blip xmlns:r="http://schemas.openxmlformats.org/officeDocument/2006/relationships" r:embed="rId103"/>
        <a:stretch>
          <a:fillRect/>
        </a:stretch>
      </xdr:blipFill>
      <xdr:spPr>
        <a:xfrm>
          <a:off x="726281" y="46172438"/>
          <a:ext cx="806299" cy="831273"/>
        </a:xfrm>
        <a:prstGeom prst="rect">
          <a:avLst/>
        </a:prstGeom>
        <a:ln>
          <a:prstDash val="solid"/>
        </a:ln>
      </xdr:spPr>
    </xdr:pic>
    <xdr:clientData/>
  </xdr:oneCellAnchor>
  <xdr:oneCellAnchor>
    <xdr:from>
      <xdr:col>3</xdr:col>
      <xdr:colOff>0</xdr:colOff>
      <xdr:row>41</xdr:row>
      <xdr:rowOff>0</xdr:rowOff>
    </xdr:from>
    <xdr:ext cx="725812" cy="1018760"/>
    <xdr:pic>
      <xdr:nvPicPr>
        <xdr:cNvPr id="180" name="Image 179"/>
        <xdr:cNvPicPr>
          <a:picLocks noChangeAspect="1"/>
        </xdr:cNvPicPr>
      </xdr:nvPicPr>
      <xdr:blipFill>
        <a:blip xmlns:r="http://schemas.openxmlformats.org/officeDocument/2006/relationships" r:embed="rId104" cstate="print"/>
        <a:stretch>
          <a:fillRect/>
        </a:stretch>
      </xdr:blipFill>
      <xdr:spPr>
        <a:xfrm>
          <a:off x="1845469" y="46172438"/>
          <a:ext cx="725812" cy="1018760"/>
        </a:xfrm>
        <a:prstGeom prst="rect">
          <a:avLst/>
        </a:prstGeom>
        <a:ln>
          <a:prstDash val="solid"/>
        </a:ln>
      </xdr:spPr>
    </xdr:pic>
    <xdr:clientData/>
  </xdr:oneCellAnchor>
  <xdr:oneCellAnchor>
    <xdr:from>
      <xdr:col>2</xdr:col>
      <xdr:colOff>0</xdr:colOff>
      <xdr:row>50</xdr:row>
      <xdr:rowOff>0</xdr:rowOff>
    </xdr:from>
    <xdr:ext cx="795209" cy="796637"/>
    <xdr:pic>
      <xdr:nvPicPr>
        <xdr:cNvPr id="181" name="Image 180"/>
        <xdr:cNvPicPr>
          <a:picLocks noChangeAspect="1"/>
        </xdr:cNvPicPr>
      </xdr:nvPicPr>
      <xdr:blipFill>
        <a:blip xmlns:r="http://schemas.openxmlformats.org/officeDocument/2006/relationships" r:embed="rId83"/>
        <a:stretch>
          <a:fillRect/>
        </a:stretch>
      </xdr:blipFill>
      <xdr:spPr>
        <a:xfrm>
          <a:off x="726281" y="56459438"/>
          <a:ext cx="795209" cy="796637"/>
        </a:xfrm>
        <a:prstGeom prst="rect">
          <a:avLst/>
        </a:prstGeom>
        <a:ln>
          <a:prstDash val="solid"/>
        </a:ln>
      </xdr:spPr>
    </xdr:pic>
    <xdr:clientData/>
  </xdr:oneCellAnchor>
  <xdr:oneCellAnchor>
    <xdr:from>
      <xdr:col>3</xdr:col>
      <xdr:colOff>0</xdr:colOff>
      <xdr:row>50</xdr:row>
      <xdr:rowOff>0</xdr:rowOff>
    </xdr:from>
    <xdr:ext cx="735859" cy="1032861"/>
    <xdr:pic>
      <xdr:nvPicPr>
        <xdr:cNvPr id="182" name="Image 181"/>
        <xdr:cNvPicPr>
          <a:picLocks noChangeAspect="1"/>
        </xdr:cNvPicPr>
      </xdr:nvPicPr>
      <xdr:blipFill>
        <a:blip xmlns:r="http://schemas.openxmlformats.org/officeDocument/2006/relationships" r:embed="rId84" cstate="print"/>
        <a:stretch>
          <a:fillRect/>
        </a:stretch>
      </xdr:blipFill>
      <xdr:spPr>
        <a:xfrm>
          <a:off x="1845469" y="56459438"/>
          <a:ext cx="735859" cy="1032861"/>
        </a:xfrm>
        <a:prstGeom prst="rect">
          <a:avLst/>
        </a:prstGeom>
        <a:noFill/>
        <a:ln>
          <a:noFill/>
          <a:prstDash val="solid"/>
        </a:ln>
      </xdr:spPr>
    </xdr:pic>
    <xdr:clientData/>
  </xdr:oneCellAnchor>
  <xdr:oneCellAnchor>
    <xdr:from>
      <xdr:col>2</xdr:col>
      <xdr:colOff>0</xdr:colOff>
      <xdr:row>45</xdr:row>
      <xdr:rowOff>0</xdr:rowOff>
    </xdr:from>
    <xdr:ext cx="784811" cy="692727"/>
    <xdr:pic>
      <xdr:nvPicPr>
        <xdr:cNvPr id="183" name="Image 182"/>
        <xdr:cNvPicPr>
          <a:picLocks noChangeAspect="1"/>
        </xdr:cNvPicPr>
      </xdr:nvPicPr>
      <xdr:blipFill>
        <a:blip xmlns:r="http://schemas.openxmlformats.org/officeDocument/2006/relationships" r:embed="rId175"/>
        <a:stretch>
          <a:fillRect/>
        </a:stretch>
      </xdr:blipFill>
      <xdr:spPr>
        <a:xfrm>
          <a:off x="726281" y="50744438"/>
          <a:ext cx="784811" cy="692727"/>
        </a:xfrm>
        <a:prstGeom prst="rect">
          <a:avLst/>
        </a:prstGeom>
        <a:ln>
          <a:prstDash val="solid"/>
        </a:ln>
      </xdr:spPr>
    </xdr:pic>
    <xdr:clientData/>
  </xdr:oneCellAnchor>
  <xdr:oneCellAnchor>
    <xdr:from>
      <xdr:col>3</xdr:col>
      <xdr:colOff>0</xdr:colOff>
      <xdr:row>45</xdr:row>
      <xdr:rowOff>0</xdr:rowOff>
    </xdr:from>
    <xdr:ext cx="714375" cy="1002971"/>
    <xdr:pic>
      <xdr:nvPicPr>
        <xdr:cNvPr id="184" name="Image 183"/>
        <xdr:cNvPicPr>
          <a:picLocks noChangeAspect="1"/>
        </xdr:cNvPicPr>
      </xdr:nvPicPr>
      <xdr:blipFill>
        <a:blip xmlns:r="http://schemas.openxmlformats.org/officeDocument/2006/relationships" r:embed="rId176"/>
        <a:stretch>
          <a:fillRect/>
        </a:stretch>
      </xdr:blipFill>
      <xdr:spPr>
        <a:xfrm>
          <a:off x="1845469" y="50744438"/>
          <a:ext cx="714375" cy="1002971"/>
        </a:xfrm>
        <a:prstGeom prst="rect">
          <a:avLst/>
        </a:prstGeom>
        <a:ln>
          <a:prstDash val="solid"/>
        </a:ln>
      </xdr:spPr>
    </xdr:pic>
    <xdr:clientData/>
  </xdr:oneCellAnchor>
  <xdr:oneCellAnchor>
    <xdr:from>
      <xdr:col>2</xdr:col>
      <xdr:colOff>0</xdr:colOff>
      <xdr:row>28</xdr:row>
      <xdr:rowOff>0</xdr:rowOff>
    </xdr:from>
    <xdr:ext cx="833437" cy="960094"/>
    <xdr:pic>
      <xdr:nvPicPr>
        <xdr:cNvPr id="187" name="Image 186"/>
        <xdr:cNvPicPr>
          <a:picLocks noChangeAspect="1"/>
        </xdr:cNvPicPr>
      </xdr:nvPicPr>
      <xdr:blipFill>
        <a:blip xmlns:r="http://schemas.openxmlformats.org/officeDocument/2006/relationships" r:embed="rId153"/>
        <a:stretch>
          <a:fillRect/>
        </a:stretch>
      </xdr:blipFill>
      <xdr:spPr>
        <a:xfrm>
          <a:off x="726281" y="31313438"/>
          <a:ext cx="833437" cy="960094"/>
        </a:xfrm>
        <a:prstGeom prst="rect">
          <a:avLst/>
        </a:prstGeom>
        <a:ln>
          <a:prstDash val="solid"/>
        </a:ln>
      </xdr:spPr>
    </xdr:pic>
    <xdr:clientData/>
  </xdr:oneCellAnchor>
  <xdr:oneCellAnchor>
    <xdr:from>
      <xdr:col>3</xdr:col>
      <xdr:colOff>0</xdr:colOff>
      <xdr:row>28</xdr:row>
      <xdr:rowOff>0</xdr:rowOff>
    </xdr:from>
    <xdr:ext cx="800554" cy="1114303"/>
    <xdr:pic>
      <xdr:nvPicPr>
        <xdr:cNvPr id="188" name="Image 187"/>
        <xdr:cNvPicPr>
          <a:picLocks noChangeAspect="1"/>
        </xdr:cNvPicPr>
      </xdr:nvPicPr>
      <xdr:blipFill>
        <a:blip xmlns:r="http://schemas.openxmlformats.org/officeDocument/2006/relationships" r:embed="rId177"/>
        <a:stretch>
          <a:fillRect/>
        </a:stretch>
      </xdr:blipFill>
      <xdr:spPr>
        <a:xfrm>
          <a:off x="1845469" y="31313438"/>
          <a:ext cx="800554" cy="1114303"/>
        </a:xfrm>
        <a:prstGeom prst="rect">
          <a:avLst/>
        </a:prstGeom>
        <a:ln>
          <a:prstDash val="solid"/>
        </a:ln>
      </xdr:spPr>
    </xdr:pic>
    <xdr:clientData/>
  </xdr:oneCellAnchor>
  <xdr:oneCellAnchor>
    <xdr:from>
      <xdr:col>2</xdr:col>
      <xdr:colOff>0</xdr:colOff>
      <xdr:row>25</xdr:row>
      <xdr:rowOff>0</xdr:rowOff>
    </xdr:from>
    <xdr:ext cx="710046" cy="777860"/>
    <xdr:pic>
      <xdr:nvPicPr>
        <xdr:cNvPr id="189" name="Image 188"/>
        <xdr:cNvPicPr>
          <a:picLocks noChangeAspect="1"/>
        </xdr:cNvPicPr>
      </xdr:nvPicPr>
      <xdr:blipFill>
        <a:blip xmlns:r="http://schemas.openxmlformats.org/officeDocument/2006/relationships" r:embed="rId173" cstate="print"/>
        <a:stretch>
          <a:fillRect/>
        </a:stretch>
      </xdr:blipFill>
      <xdr:spPr>
        <a:xfrm>
          <a:off x="726281" y="27884438"/>
          <a:ext cx="710046" cy="777860"/>
        </a:xfrm>
        <a:prstGeom prst="rect">
          <a:avLst/>
        </a:prstGeom>
        <a:ln>
          <a:prstDash val="solid"/>
        </a:ln>
      </xdr:spPr>
    </xdr:pic>
    <xdr:clientData/>
  </xdr:oneCellAnchor>
  <xdr:oneCellAnchor>
    <xdr:from>
      <xdr:col>3</xdr:col>
      <xdr:colOff>0</xdr:colOff>
      <xdr:row>25</xdr:row>
      <xdr:rowOff>0</xdr:rowOff>
    </xdr:from>
    <xdr:ext cx="777875" cy="1092123"/>
    <xdr:pic>
      <xdr:nvPicPr>
        <xdr:cNvPr id="190" name="Image 189"/>
        <xdr:cNvPicPr>
          <a:picLocks noChangeAspect="1"/>
        </xdr:cNvPicPr>
      </xdr:nvPicPr>
      <xdr:blipFill>
        <a:blip xmlns:r="http://schemas.openxmlformats.org/officeDocument/2006/relationships" r:embed="rId174"/>
        <a:stretch>
          <a:fillRect/>
        </a:stretch>
      </xdr:blipFill>
      <xdr:spPr>
        <a:xfrm>
          <a:off x="1845469" y="27884438"/>
          <a:ext cx="777875" cy="1092123"/>
        </a:xfrm>
        <a:prstGeom prst="rect">
          <a:avLst/>
        </a:prstGeom>
        <a:ln>
          <a:prstDash val="solid"/>
        </a:ln>
      </xdr:spPr>
    </xdr:pic>
    <xdr:clientData/>
  </xdr:oneCellAnchor>
  <xdr:oneCellAnchor>
    <xdr:from>
      <xdr:col>2</xdr:col>
      <xdr:colOff>0</xdr:colOff>
      <xdr:row>32</xdr:row>
      <xdr:rowOff>0</xdr:rowOff>
    </xdr:from>
    <xdr:ext cx="710046" cy="777860"/>
    <xdr:pic>
      <xdr:nvPicPr>
        <xdr:cNvPr id="191" name="Image 190"/>
        <xdr:cNvPicPr>
          <a:picLocks noChangeAspect="1"/>
        </xdr:cNvPicPr>
      </xdr:nvPicPr>
      <xdr:blipFill>
        <a:blip xmlns:r="http://schemas.openxmlformats.org/officeDocument/2006/relationships" r:embed="rId173" cstate="print"/>
        <a:stretch>
          <a:fillRect/>
        </a:stretch>
      </xdr:blipFill>
      <xdr:spPr>
        <a:xfrm>
          <a:off x="726281" y="35885438"/>
          <a:ext cx="710046" cy="777860"/>
        </a:xfrm>
        <a:prstGeom prst="rect">
          <a:avLst/>
        </a:prstGeom>
        <a:ln>
          <a:prstDash val="solid"/>
        </a:ln>
      </xdr:spPr>
    </xdr:pic>
    <xdr:clientData/>
  </xdr:oneCellAnchor>
  <xdr:oneCellAnchor>
    <xdr:from>
      <xdr:col>3</xdr:col>
      <xdr:colOff>0</xdr:colOff>
      <xdr:row>32</xdr:row>
      <xdr:rowOff>0</xdr:rowOff>
    </xdr:from>
    <xdr:ext cx="777875" cy="1092123"/>
    <xdr:pic>
      <xdr:nvPicPr>
        <xdr:cNvPr id="192" name="Image 191"/>
        <xdr:cNvPicPr>
          <a:picLocks noChangeAspect="1"/>
        </xdr:cNvPicPr>
      </xdr:nvPicPr>
      <xdr:blipFill>
        <a:blip xmlns:r="http://schemas.openxmlformats.org/officeDocument/2006/relationships" r:embed="rId174"/>
        <a:stretch>
          <a:fillRect/>
        </a:stretch>
      </xdr:blipFill>
      <xdr:spPr>
        <a:xfrm>
          <a:off x="1845469" y="35885438"/>
          <a:ext cx="777875" cy="1092123"/>
        </a:xfrm>
        <a:prstGeom prst="rect">
          <a:avLst/>
        </a:prstGeom>
        <a:ln>
          <a:prstDash val="solid"/>
        </a:ln>
      </xdr:spPr>
    </xdr:pic>
    <xdr:clientData/>
  </xdr:oneCellAnchor>
  <xdr:oneCellAnchor>
    <xdr:from>
      <xdr:col>2</xdr:col>
      <xdr:colOff>0</xdr:colOff>
      <xdr:row>33</xdr:row>
      <xdr:rowOff>0</xdr:rowOff>
    </xdr:from>
    <xdr:ext cx="835069" cy="571500"/>
    <xdr:pic>
      <xdr:nvPicPr>
        <xdr:cNvPr id="193" name="Image 192"/>
        <xdr:cNvPicPr>
          <a:picLocks noChangeAspect="1"/>
        </xdr:cNvPicPr>
      </xdr:nvPicPr>
      <xdr:blipFill>
        <a:blip xmlns:r="http://schemas.openxmlformats.org/officeDocument/2006/relationships" r:embed="rId99"/>
        <a:stretch>
          <a:fillRect/>
        </a:stretch>
      </xdr:blipFill>
      <xdr:spPr>
        <a:xfrm>
          <a:off x="726281" y="37028438"/>
          <a:ext cx="835069" cy="571500"/>
        </a:xfrm>
        <a:prstGeom prst="rect">
          <a:avLst/>
        </a:prstGeom>
        <a:ln>
          <a:prstDash val="solid"/>
        </a:ln>
      </xdr:spPr>
    </xdr:pic>
    <xdr:clientData/>
  </xdr:oneCellAnchor>
  <xdr:oneCellAnchor>
    <xdr:from>
      <xdr:col>3</xdr:col>
      <xdr:colOff>0</xdr:colOff>
      <xdr:row>33</xdr:row>
      <xdr:rowOff>0</xdr:rowOff>
    </xdr:from>
    <xdr:ext cx="830035" cy="1165049"/>
    <xdr:pic>
      <xdr:nvPicPr>
        <xdr:cNvPr id="194" name="Image 193"/>
        <xdr:cNvPicPr>
          <a:picLocks noChangeAspect="1"/>
        </xdr:cNvPicPr>
      </xdr:nvPicPr>
      <xdr:blipFill>
        <a:blip xmlns:r="http://schemas.openxmlformats.org/officeDocument/2006/relationships" r:embed="rId100" cstate="print"/>
        <a:stretch>
          <a:fillRect/>
        </a:stretch>
      </xdr:blipFill>
      <xdr:spPr>
        <a:xfrm>
          <a:off x="1845469" y="37028438"/>
          <a:ext cx="830035" cy="1165049"/>
        </a:xfrm>
        <a:prstGeom prst="rect">
          <a:avLst/>
        </a:prstGeom>
        <a:ln>
          <a:prstDash val="solid"/>
        </a:ln>
      </xdr:spPr>
    </xdr:pic>
    <xdr:clientData/>
  </xdr:oneCellAnchor>
  <xdr:oneCellAnchor>
    <xdr:from>
      <xdr:col>3</xdr:col>
      <xdr:colOff>0</xdr:colOff>
      <xdr:row>54</xdr:row>
      <xdr:rowOff>0</xdr:rowOff>
    </xdr:from>
    <xdr:ext cx="728382" cy="1031553"/>
    <xdr:pic>
      <xdr:nvPicPr>
        <xdr:cNvPr id="196" name="Image 195"/>
        <xdr:cNvPicPr>
          <a:picLocks noChangeAspect="1"/>
        </xdr:cNvPicPr>
      </xdr:nvPicPr>
      <xdr:blipFill>
        <a:blip xmlns:r="http://schemas.openxmlformats.org/officeDocument/2006/relationships" r:embed="rId122"/>
        <a:stretch>
          <a:fillRect/>
        </a:stretch>
      </xdr:blipFill>
      <xdr:spPr>
        <a:xfrm>
          <a:off x="1845469" y="61031438"/>
          <a:ext cx="728382" cy="1031553"/>
        </a:xfrm>
        <a:prstGeom prst="rect">
          <a:avLst/>
        </a:prstGeom>
        <a:ln>
          <a:prstDash val="solid"/>
        </a:ln>
      </xdr:spPr>
    </xdr:pic>
    <xdr:clientData/>
  </xdr:oneCellAnchor>
  <xdr:oneCellAnchor>
    <xdr:from>
      <xdr:col>2</xdr:col>
      <xdr:colOff>0</xdr:colOff>
      <xdr:row>52</xdr:row>
      <xdr:rowOff>0</xdr:rowOff>
    </xdr:from>
    <xdr:ext cx="710046" cy="777860"/>
    <xdr:pic>
      <xdr:nvPicPr>
        <xdr:cNvPr id="197" name="Image 196"/>
        <xdr:cNvPicPr>
          <a:picLocks noChangeAspect="1"/>
        </xdr:cNvPicPr>
      </xdr:nvPicPr>
      <xdr:blipFill>
        <a:blip xmlns:r="http://schemas.openxmlformats.org/officeDocument/2006/relationships" r:embed="rId173" cstate="print"/>
        <a:stretch>
          <a:fillRect/>
        </a:stretch>
      </xdr:blipFill>
      <xdr:spPr>
        <a:xfrm>
          <a:off x="726281" y="58745438"/>
          <a:ext cx="710046" cy="777860"/>
        </a:xfrm>
        <a:prstGeom prst="rect">
          <a:avLst/>
        </a:prstGeom>
        <a:ln>
          <a:prstDash val="solid"/>
        </a:ln>
      </xdr:spPr>
    </xdr:pic>
    <xdr:clientData/>
  </xdr:oneCellAnchor>
  <xdr:oneCellAnchor>
    <xdr:from>
      <xdr:col>3</xdr:col>
      <xdr:colOff>0</xdr:colOff>
      <xdr:row>52</xdr:row>
      <xdr:rowOff>0</xdr:rowOff>
    </xdr:from>
    <xdr:ext cx="777875" cy="1092123"/>
    <xdr:pic>
      <xdr:nvPicPr>
        <xdr:cNvPr id="198" name="Image 197"/>
        <xdr:cNvPicPr>
          <a:picLocks noChangeAspect="1"/>
        </xdr:cNvPicPr>
      </xdr:nvPicPr>
      <xdr:blipFill>
        <a:blip xmlns:r="http://schemas.openxmlformats.org/officeDocument/2006/relationships" r:embed="rId174"/>
        <a:stretch>
          <a:fillRect/>
        </a:stretch>
      </xdr:blipFill>
      <xdr:spPr>
        <a:xfrm>
          <a:off x="1845469" y="58745438"/>
          <a:ext cx="777875" cy="1092123"/>
        </a:xfrm>
        <a:prstGeom prst="rect">
          <a:avLst/>
        </a:prstGeom>
        <a:ln>
          <a:prstDash val="solid"/>
        </a:ln>
      </xdr:spPr>
    </xdr:pic>
    <xdr:clientData/>
  </xdr:oneCellAnchor>
  <xdr:oneCellAnchor>
    <xdr:from>
      <xdr:col>3</xdr:col>
      <xdr:colOff>0</xdr:colOff>
      <xdr:row>58</xdr:row>
      <xdr:rowOff>0</xdr:rowOff>
    </xdr:from>
    <xdr:ext cx="728382" cy="1031553"/>
    <xdr:pic>
      <xdr:nvPicPr>
        <xdr:cNvPr id="200" name="Image 199"/>
        <xdr:cNvPicPr>
          <a:picLocks noChangeAspect="1"/>
        </xdr:cNvPicPr>
      </xdr:nvPicPr>
      <xdr:blipFill>
        <a:blip xmlns:r="http://schemas.openxmlformats.org/officeDocument/2006/relationships" r:embed="rId122"/>
        <a:stretch>
          <a:fillRect/>
        </a:stretch>
      </xdr:blipFill>
      <xdr:spPr>
        <a:xfrm>
          <a:off x="1845469" y="65603438"/>
          <a:ext cx="728382" cy="1031553"/>
        </a:xfrm>
        <a:prstGeom prst="rect">
          <a:avLst/>
        </a:prstGeom>
        <a:ln>
          <a:prstDash val="solid"/>
        </a:ln>
      </xdr:spPr>
    </xdr:pic>
    <xdr:clientData/>
  </xdr:oneCellAnchor>
  <xdr:oneCellAnchor>
    <xdr:from>
      <xdr:col>2</xdr:col>
      <xdr:colOff>0</xdr:colOff>
      <xdr:row>62</xdr:row>
      <xdr:rowOff>0</xdr:rowOff>
    </xdr:from>
    <xdr:ext cx="835069" cy="571500"/>
    <xdr:pic>
      <xdr:nvPicPr>
        <xdr:cNvPr id="211" name="Image 210"/>
        <xdr:cNvPicPr>
          <a:picLocks noChangeAspect="1"/>
        </xdr:cNvPicPr>
      </xdr:nvPicPr>
      <xdr:blipFill>
        <a:blip xmlns:r="http://schemas.openxmlformats.org/officeDocument/2006/relationships" r:embed="rId99"/>
        <a:stretch>
          <a:fillRect/>
        </a:stretch>
      </xdr:blipFill>
      <xdr:spPr>
        <a:xfrm>
          <a:off x="726281" y="70175438"/>
          <a:ext cx="835069" cy="571500"/>
        </a:xfrm>
        <a:prstGeom prst="rect">
          <a:avLst/>
        </a:prstGeom>
        <a:ln>
          <a:prstDash val="solid"/>
        </a:ln>
      </xdr:spPr>
    </xdr:pic>
    <xdr:clientData/>
  </xdr:oneCellAnchor>
  <xdr:oneCellAnchor>
    <xdr:from>
      <xdr:col>3</xdr:col>
      <xdr:colOff>0</xdr:colOff>
      <xdr:row>61</xdr:row>
      <xdr:rowOff>1120951</xdr:rowOff>
    </xdr:from>
    <xdr:ext cx="830035" cy="1165049"/>
    <xdr:pic>
      <xdr:nvPicPr>
        <xdr:cNvPr id="212" name="Image 211"/>
        <xdr:cNvPicPr>
          <a:picLocks noChangeAspect="1"/>
        </xdr:cNvPicPr>
      </xdr:nvPicPr>
      <xdr:blipFill>
        <a:blip xmlns:r="http://schemas.openxmlformats.org/officeDocument/2006/relationships" r:embed="rId100" cstate="print"/>
        <a:stretch>
          <a:fillRect/>
        </a:stretch>
      </xdr:blipFill>
      <xdr:spPr>
        <a:xfrm>
          <a:off x="1845469" y="70153389"/>
          <a:ext cx="830035" cy="1165049"/>
        </a:xfrm>
        <a:prstGeom prst="rect">
          <a:avLst/>
        </a:prstGeom>
        <a:ln>
          <a:prstDash val="solid"/>
        </a:ln>
      </xdr:spPr>
    </xdr:pic>
    <xdr:clientData/>
  </xdr:oneCellAnchor>
  <xdr:oneCellAnchor>
    <xdr:from>
      <xdr:col>2</xdr:col>
      <xdr:colOff>0</xdr:colOff>
      <xdr:row>60</xdr:row>
      <xdr:rowOff>0</xdr:rowOff>
    </xdr:from>
    <xdr:ext cx="756751" cy="692728"/>
    <xdr:pic>
      <xdr:nvPicPr>
        <xdr:cNvPr id="215" name="Image 214"/>
        <xdr:cNvPicPr>
          <a:picLocks noChangeAspect="1"/>
        </xdr:cNvPicPr>
      </xdr:nvPicPr>
      <xdr:blipFill>
        <a:blip xmlns:r="http://schemas.openxmlformats.org/officeDocument/2006/relationships" r:embed="rId81" cstate="print"/>
        <a:stretch>
          <a:fillRect/>
        </a:stretch>
      </xdr:blipFill>
      <xdr:spPr>
        <a:xfrm>
          <a:off x="726281" y="67889438"/>
          <a:ext cx="756751" cy="692728"/>
        </a:xfrm>
        <a:prstGeom prst="rect">
          <a:avLst/>
        </a:prstGeom>
        <a:ln>
          <a:prstDash val="solid"/>
        </a:ln>
      </xdr:spPr>
    </xdr:pic>
    <xdr:clientData/>
  </xdr:oneCellAnchor>
  <xdr:oneCellAnchor>
    <xdr:from>
      <xdr:col>3</xdr:col>
      <xdr:colOff>0</xdr:colOff>
      <xdr:row>60</xdr:row>
      <xdr:rowOff>0</xdr:rowOff>
    </xdr:from>
    <xdr:ext cx="733339" cy="906086"/>
    <xdr:pic>
      <xdr:nvPicPr>
        <xdr:cNvPr id="216" name="Image 215"/>
        <xdr:cNvPicPr>
          <a:picLocks noChangeAspect="1" noChangeArrowheads="1"/>
        </xdr:cNvPicPr>
      </xdr:nvPicPr>
      <xdr:blipFill>
        <a:blip xmlns:r="http://schemas.openxmlformats.org/officeDocument/2006/relationships" r:embed="rId82" cstate="print"/>
        <a:srcRect/>
        <a:stretch>
          <a:fillRect/>
        </a:stretch>
      </xdr:blipFill>
      <xdr:spPr bwMode="auto">
        <a:xfrm>
          <a:off x="1845469" y="67889438"/>
          <a:ext cx="733339" cy="906086"/>
        </a:xfrm>
        <a:prstGeom prst="rect">
          <a:avLst/>
        </a:prstGeom>
        <a:noFill/>
        <a:ln>
          <a:noFill/>
          <a:prstDash val="solid"/>
        </a:ln>
      </xdr:spPr>
    </xdr:pic>
    <xdr:clientData/>
  </xdr:oneCellAnchor>
  <xdr:oneCellAnchor>
    <xdr:from>
      <xdr:col>2</xdr:col>
      <xdr:colOff>0</xdr:colOff>
      <xdr:row>63</xdr:row>
      <xdr:rowOff>0</xdr:rowOff>
    </xdr:from>
    <xdr:ext cx="900546" cy="875684"/>
    <xdr:pic>
      <xdr:nvPicPr>
        <xdr:cNvPr id="217" name="Image 216"/>
        <xdr:cNvPicPr>
          <a:picLocks noChangeAspect="1"/>
        </xdr:cNvPicPr>
      </xdr:nvPicPr>
      <xdr:blipFill>
        <a:blip xmlns:r="http://schemas.openxmlformats.org/officeDocument/2006/relationships" r:embed="rId171"/>
        <a:stretch>
          <a:fillRect/>
        </a:stretch>
      </xdr:blipFill>
      <xdr:spPr>
        <a:xfrm>
          <a:off x="726281" y="71318438"/>
          <a:ext cx="900546" cy="875684"/>
        </a:xfrm>
        <a:prstGeom prst="rect">
          <a:avLst/>
        </a:prstGeom>
        <a:ln>
          <a:prstDash val="solid"/>
        </a:ln>
      </xdr:spPr>
    </xdr:pic>
    <xdr:clientData/>
  </xdr:oneCellAnchor>
  <xdr:oneCellAnchor>
    <xdr:from>
      <xdr:col>3</xdr:col>
      <xdr:colOff>0</xdr:colOff>
      <xdr:row>63</xdr:row>
      <xdr:rowOff>0</xdr:rowOff>
    </xdr:from>
    <xdr:ext cx="757463" cy="1046117"/>
    <xdr:pic>
      <xdr:nvPicPr>
        <xdr:cNvPr id="218" name="Image 217"/>
        <xdr:cNvPicPr>
          <a:picLocks noChangeAspect="1"/>
        </xdr:cNvPicPr>
      </xdr:nvPicPr>
      <xdr:blipFill>
        <a:blip xmlns:r="http://schemas.openxmlformats.org/officeDocument/2006/relationships" r:embed="rId172" cstate="print"/>
        <a:stretch>
          <a:fillRect/>
        </a:stretch>
      </xdr:blipFill>
      <xdr:spPr>
        <a:xfrm>
          <a:off x="1845469" y="71318438"/>
          <a:ext cx="757463" cy="1046117"/>
        </a:xfrm>
        <a:prstGeom prst="rect">
          <a:avLst/>
        </a:prstGeom>
        <a:ln>
          <a:noFill/>
          <a:prstDash val="solid"/>
        </a:ln>
      </xdr:spPr>
    </xdr:pic>
    <xdr:clientData/>
  </xdr:oneCellAnchor>
  <xdr:oneCellAnchor>
    <xdr:from>
      <xdr:col>2</xdr:col>
      <xdr:colOff>0</xdr:colOff>
      <xdr:row>61</xdr:row>
      <xdr:rowOff>0</xdr:rowOff>
    </xdr:from>
    <xdr:ext cx="587860" cy="917863"/>
    <xdr:pic>
      <xdr:nvPicPr>
        <xdr:cNvPr id="219" name="Image 218"/>
        <xdr:cNvPicPr>
          <a:picLocks noChangeAspect="1"/>
        </xdr:cNvPicPr>
      </xdr:nvPicPr>
      <xdr:blipFill>
        <a:blip xmlns:r="http://schemas.openxmlformats.org/officeDocument/2006/relationships" r:embed="rId113" cstate="print"/>
        <a:stretch>
          <a:fillRect/>
        </a:stretch>
      </xdr:blipFill>
      <xdr:spPr>
        <a:xfrm>
          <a:off x="726281" y="69032438"/>
          <a:ext cx="587860" cy="917863"/>
        </a:xfrm>
        <a:prstGeom prst="rect">
          <a:avLst/>
        </a:prstGeom>
        <a:ln>
          <a:prstDash val="solid"/>
        </a:ln>
      </xdr:spPr>
    </xdr:pic>
    <xdr:clientData/>
  </xdr:oneCellAnchor>
  <xdr:oneCellAnchor>
    <xdr:from>
      <xdr:col>3</xdr:col>
      <xdr:colOff>0</xdr:colOff>
      <xdr:row>61</xdr:row>
      <xdr:rowOff>0</xdr:rowOff>
    </xdr:from>
    <xdr:ext cx="738341" cy="1036618"/>
    <xdr:pic>
      <xdr:nvPicPr>
        <xdr:cNvPr id="220" name="Image 219"/>
        <xdr:cNvPicPr>
          <a:picLocks noChangeAspect="1"/>
        </xdr:cNvPicPr>
      </xdr:nvPicPr>
      <xdr:blipFill>
        <a:blip xmlns:r="http://schemas.openxmlformats.org/officeDocument/2006/relationships" r:embed="rId114"/>
        <a:stretch>
          <a:fillRect/>
        </a:stretch>
      </xdr:blipFill>
      <xdr:spPr>
        <a:xfrm>
          <a:off x="1845469" y="69032438"/>
          <a:ext cx="738341" cy="1036618"/>
        </a:xfrm>
        <a:prstGeom prst="rect">
          <a:avLst/>
        </a:prstGeom>
        <a:ln>
          <a:prstDash val="solid"/>
        </a:ln>
      </xdr:spPr>
    </xdr:pic>
    <xdr:clientData/>
  </xdr:oneCellAnchor>
  <xdr:oneCellAnchor>
    <xdr:from>
      <xdr:col>2</xdr:col>
      <xdr:colOff>0</xdr:colOff>
      <xdr:row>71</xdr:row>
      <xdr:rowOff>0</xdr:rowOff>
    </xdr:from>
    <xdr:ext cx="784811" cy="692727"/>
    <xdr:pic>
      <xdr:nvPicPr>
        <xdr:cNvPr id="223" name="Image 222"/>
        <xdr:cNvPicPr>
          <a:picLocks noChangeAspect="1"/>
        </xdr:cNvPicPr>
      </xdr:nvPicPr>
      <xdr:blipFill>
        <a:blip xmlns:r="http://schemas.openxmlformats.org/officeDocument/2006/relationships" r:embed="rId175"/>
        <a:stretch>
          <a:fillRect/>
        </a:stretch>
      </xdr:blipFill>
      <xdr:spPr>
        <a:xfrm>
          <a:off x="726281" y="80462438"/>
          <a:ext cx="784811" cy="692727"/>
        </a:xfrm>
        <a:prstGeom prst="rect">
          <a:avLst/>
        </a:prstGeom>
        <a:ln>
          <a:prstDash val="solid"/>
        </a:ln>
      </xdr:spPr>
    </xdr:pic>
    <xdr:clientData/>
  </xdr:oneCellAnchor>
  <xdr:oneCellAnchor>
    <xdr:from>
      <xdr:col>3</xdr:col>
      <xdr:colOff>0</xdr:colOff>
      <xdr:row>71</xdr:row>
      <xdr:rowOff>0</xdr:rowOff>
    </xdr:from>
    <xdr:ext cx="714375" cy="1002971"/>
    <xdr:pic>
      <xdr:nvPicPr>
        <xdr:cNvPr id="224" name="Image 223"/>
        <xdr:cNvPicPr>
          <a:picLocks noChangeAspect="1"/>
        </xdr:cNvPicPr>
      </xdr:nvPicPr>
      <xdr:blipFill>
        <a:blip xmlns:r="http://schemas.openxmlformats.org/officeDocument/2006/relationships" r:embed="rId176"/>
        <a:stretch>
          <a:fillRect/>
        </a:stretch>
      </xdr:blipFill>
      <xdr:spPr>
        <a:xfrm>
          <a:off x="1845469" y="80462438"/>
          <a:ext cx="714375" cy="1002971"/>
        </a:xfrm>
        <a:prstGeom prst="rect">
          <a:avLst/>
        </a:prstGeom>
        <a:ln>
          <a:prstDash val="solid"/>
        </a:ln>
      </xdr:spPr>
    </xdr:pic>
    <xdr:clientData/>
  </xdr:oneCellAnchor>
  <xdr:oneCellAnchor>
    <xdr:from>
      <xdr:col>2</xdr:col>
      <xdr:colOff>0</xdr:colOff>
      <xdr:row>72</xdr:row>
      <xdr:rowOff>0</xdr:rowOff>
    </xdr:from>
    <xdr:ext cx="782131" cy="813955"/>
    <xdr:pic>
      <xdr:nvPicPr>
        <xdr:cNvPr id="227" name="Image 226"/>
        <xdr:cNvPicPr>
          <a:picLocks noChangeAspect="1"/>
        </xdr:cNvPicPr>
      </xdr:nvPicPr>
      <xdr:blipFill>
        <a:blip xmlns:r="http://schemas.openxmlformats.org/officeDocument/2006/relationships" r:embed="rId115"/>
        <a:stretch>
          <a:fillRect/>
        </a:stretch>
      </xdr:blipFill>
      <xdr:spPr>
        <a:xfrm>
          <a:off x="726281" y="81605438"/>
          <a:ext cx="782131" cy="813955"/>
        </a:xfrm>
        <a:prstGeom prst="rect">
          <a:avLst/>
        </a:prstGeom>
        <a:ln>
          <a:prstDash val="solid"/>
        </a:ln>
      </xdr:spPr>
    </xdr:pic>
    <xdr:clientData/>
  </xdr:oneCellAnchor>
  <xdr:oneCellAnchor>
    <xdr:from>
      <xdr:col>2</xdr:col>
      <xdr:colOff>0</xdr:colOff>
      <xdr:row>74</xdr:row>
      <xdr:rowOff>0</xdr:rowOff>
    </xdr:from>
    <xdr:ext cx="782131" cy="813955"/>
    <xdr:pic>
      <xdr:nvPicPr>
        <xdr:cNvPr id="230" name="Image 229"/>
        <xdr:cNvPicPr>
          <a:picLocks noChangeAspect="1"/>
        </xdr:cNvPicPr>
      </xdr:nvPicPr>
      <xdr:blipFill>
        <a:blip xmlns:r="http://schemas.openxmlformats.org/officeDocument/2006/relationships" r:embed="rId115"/>
        <a:stretch>
          <a:fillRect/>
        </a:stretch>
      </xdr:blipFill>
      <xdr:spPr>
        <a:xfrm>
          <a:off x="726281" y="83891438"/>
          <a:ext cx="782131" cy="813955"/>
        </a:xfrm>
        <a:prstGeom prst="rect">
          <a:avLst/>
        </a:prstGeom>
        <a:ln>
          <a:prstDash val="solid"/>
        </a:ln>
      </xdr:spPr>
    </xdr:pic>
    <xdr:clientData/>
  </xdr:oneCellAnchor>
  <xdr:oneCellAnchor>
    <xdr:from>
      <xdr:col>2</xdr:col>
      <xdr:colOff>0</xdr:colOff>
      <xdr:row>75</xdr:row>
      <xdr:rowOff>0</xdr:rowOff>
    </xdr:from>
    <xdr:ext cx="736488" cy="606136"/>
    <xdr:pic>
      <xdr:nvPicPr>
        <xdr:cNvPr id="231" name="Image 230"/>
        <xdr:cNvPicPr>
          <a:picLocks noChangeAspect="1"/>
        </xdr:cNvPicPr>
      </xdr:nvPicPr>
      <xdr:blipFill>
        <a:blip xmlns:r="http://schemas.openxmlformats.org/officeDocument/2006/relationships" r:embed="rId101"/>
        <a:stretch>
          <a:fillRect/>
        </a:stretch>
      </xdr:blipFill>
      <xdr:spPr>
        <a:xfrm>
          <a:off x="726281" y="85034438"/>
          <a:ext cx="736488" cy="606136"/>
        </a:xfrm>
        <a:prstGeom prst="rect">
          <a:avLst/>
        </a:prstGeom>
        <a:ln>
          <a:prstDash val="solid"/>
        </a:ln>
      </xdr:spPr>
    </xdr:pic>
    <xdr:clientData/>
  </xdr:oneCellAnchor>
  <xdr:oneCellAnchor>
    <xdr:from>
      <xdr:col>3</xdr:col>
      <xdr:colOff>0</xdr:colOff>
      <xdr:row>75</xdr:row>
      <xdr:rowOff>0</xdr:rowOff>
    </xdr:from>
    <xdr:ext cx="769620" cy="1058524"/>
    <xdr:pic>
      <xdr:nvPicPr>
        <xdr:cNvPr id="232" name="Image 231"/>
        <xdr:cNvPicPr>
          <a:picLocks noChangeAspect="1" noChangeArrowheads="1"/>
        </xdr:cNvPicPr>
      </xdr:nvPicPr>
      <xdr:blipFill>
        <a:blip xmlns:r="http://schemas.openxmlformats.org/officeDocument/2006/relationships" r:embed="rId102" cstate="print"/>
        <a:srcRect/>
        <a:stretch>
          <a:fillRect/>
        </a:stretch>
      </xdr:blipFill>
      <xdr:spPr bwMode="auto">
        <a:xfrm>
          <a:off x="1845469" y="85034438"/>
          <a:ext cx="769620" cy="1058524"/>
        </a:xfrm>
        <a:prstGeom prst="rect">
          <a:avLst/>
        </a:prstGeom>
        <a:noFill/>
        <a:ln>
          <a:noFill/>
          <a:prstDash val="solid"/>
        </a:ln>
      </xdr:spPr>
    </xdr:pic>
    <xdr:clientData/>
  </xdr:oneCellAnchor>
  <xdr:oneCellAnchor>
    <xdr:from>
      <xdr:col>3</xdr:col>
      <xdr:colOff>0</xdr:colOff>
      <xdr:row>76</xdr:row>
      <xdr:rowOff>0</xdr:rowOff>
    </xdr:from>
    <xdr:ext cx="728382" cy="1031553"/>
    <xdr:pic>
      <xdr:nvPicPr>
        <xdr:cNvPr id="234" name="Image 233"/>
        <xdr:cNvPicPr>
          <a:picLocks noChangeAspect="1"/>
        </xdr:cNvPicPr>
      </xdr:nvPicPr>
      <xdr:blipFill>
        <a:blip xmlns:r="http://schemas.openxmlformats.org/officeDocument/2006/relationships" r:embed="rId122"/>
        <a:stretch>
          <a:fillRect/>
        </a:stretch>
      </xdr:blipFill>
      <xdr:spPr>
        <a:xfrm>
          <a:off x="1845469" y="86177438"/>
          <a:ext cx="728382" cy="1031553"/>
        </a:xfrm>
        <a:prstGeom prst="rect">
          <a:avLst/>
        </a:prstGeom>
        <a:ln>
          <a:prstDash val="solid"/>
        </a:ln>
      </xdr:spPr>
    </xdr:pic>
    <xdr:clientData/>
  </xdr:oneCellAnchor>
  <xdr:oneCellAnchor>
    <xdr:from>
      <xdr:col>2</xdr:col>
      <xdr:colOff>0</xdr:colOff>
      <xdr:row>78</xdr:row>
      <xdr:rowOff>0</xdr:rowOff>
    </xdr:from>
    <xdr:ext cx="736488" cy="606136"/>
    <xdr:pic>
      <xdr:nvPicPr>
        <xdr:cNvPr id="237" name="Image 236"/>
        <xdr:cNvPicPr>
          <a:picLocks noChangeAspect="1"/>
        </xdr:cNvPicPr>
      </xdr:nvPicPr>
      <xdr:blipFill>
        <a:blip xmlns:r="http://schemas.openxmlformats.org/officeDocument/2006/relationships" r:embed="rId101"/>
        <a:stretch>
          <a:fillRect/>
        </a:stretch>
      </xdr:blipFill>
      <xdr:spPr>
        <a:xfrm>
          <a:off x="726281" y="88463438"/>
          <a:ext cx="736488" cy="606136"/>
        </a:xfrm>
        <a:prstGeom prst="rect">
          <a:avLst/>
        </a:prstGeom>
        <a:ln>
          <a:prstDash val="solid"/>
        </a:ln>
      </xdr:spPr>
    </xdr:pic>
    <xdr:clientData/>
  </xdr:oneCellAnchor>
  <xdr:oneCellAnchor>
    <xdr:from>
      <xdr:col>3</xdr:col>
      <xdr:colOff>0</xdr:colOff>
      <xdr:row>78</xdr:row>
      <xdr:rowOff>0</xdr:rowOff>
    </xdr:from>
    <xdr:ext cx="769620" cy="1058524"/>
    <xdr:pic>
      <xdr:nvPicPr>
        <xdr:cNvPr id="238" name="Image 237"/>
        <xdr:cNvPicPr>
          <a:picLocks noChangeAspect="1" noChangeArrowheads="1"/>
        </xdr:cNvPicPr>
      </xdr:nvPicPr>
      <xdr:blipFill>
        <a:blip xmlns:r="http://schemas.openxmlformats.org/officeDocument/2006/relationships" r:embed="rId102" cstate="print"/>
        <a:srcRect/>
        <a:stretch>
          <a:fillRect/>
        </a:stretch>
      </xdr:blipFill>
      <xdr:spPr bwMode="auto">
        <a:xfrm>
          <a:off x="1845469" y="88463438"/>
          <a:ext cx="769620" cy="1058524"/>
        </a:xfrm>
        <a:prstGeom prst="rect">
          <a:avLst/>
        </a:prstGeom>
        <a:noFill/>
        <a:ln>
          <a:noFill/>
          <a:prstDash val="solid"/>
        </a:ln>
      </xdr:spPr>
    </xdr:pic>
    <xdr:clientData/>
  </xdr:oneCellAnchor>
  <xdr:oneCellAnchor>
    <xdr:from>
      <xdr:col>2</xdr:col>
      <xdr:colOff>0</xdr:colOff>
      <xdr:row>79</xdr:row>
      <xdr:rowOff>0</xdr:rowOff>
    </xdr:from>
    <xdr:ext cx="710046" cy="777860"/>
    <xdr:pic>
      <xdr:nvPicPr>
        <xdr:cNvPr id="239" name="Image 238"/>
        <xdr:cNvPicPr>
          <a:picLocks noChangeAspect="1"/>
        </xdr:cNvPicPr>
      </xdr:nvPicPr>
      <xdr:blipFill>
        <a:blip xmlns:r="http://schemas.openxmlformats.org/officeDocument/2006/relationships" r:embed="rId173" cstate="print"/>
        <a:stretch>
          <a:fillRect/>
        </a:stretch>
      </xdr:blipFill>
      <xdr:spPr>
        <a:xfrm>
          <a:off x="726281" y="89606438"/>
          <a:ext cx="710046" cy="777860"/>
        </a:xfrm>
        <a:prstGeom prst="rect">
          <a:avLst/>
        </a:prstGeom>
        <a:ln>
          <a:prstDash val="solid"/>
        </a:ln>
      </xdr:spPr>
    </xdr:pic>
    <xdr:clientData/>
  </xdr:oneCellAnchor>
  <xdr:oneCellAnchor>
    <xdr:from>
      <xdr:col>3</xdr:col>
      <xdr:colOff>0</xdr:colOff>
      <xdr:row>79</xdr:row>
      <xdr:rowOff>0</xdr:rowOff>
    </xdr:from>
    <xdr:ext cx="777875" cy="1092123"/>
    <xdr:pic>
      <xdr:nvPicPr>
        <xdr:cNvPr id="240" name="Image 239"/>
        <xdr:cNvPicPr>
          <a:picLocks noChangeAspect="1"/>
        </xdr:cNvPicPr>
      </xdr:nvPicPr>
      <xdr:blipFill>
        <a:blip xmlns:r="http://schemas.openxmlformats.org/officeDocument/2006/relationships" r:embed="rId174"/>
        <a:stretch>
          <a:fillRect/>
        </a:stretch>
      </xdr:blipFill>
      <xdr:spPr>
        <a:xfrm>
          <a:off x="1845469" y="89606438"/>
          <a:ext cx="777875" cy="1092123"/>
        </a:xfrm>
        <a:prstGeom prst="rect">
          <a:avLst/>
        </a:prstGeom>
        <a:ln>
          <a:prstDash val="solid"/>
        </a:ln>
      </xdr:spPr>
    </xdr:pic>
    <xdr:clientData/>
  </xdr:one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40</xdr:row>
      <xdr:rowOff>0</xdr:rowOff>
    </xdr:from>
    <xdr:to>
      <xdr:col>2</xdr:col>
      <xdr:colOff>0</xdr:colOff>
      <xdr:row>41</xdr:row>
      <xdr:rowOff>0</xdr:rowOff>
    </xdr:to>
    <xdr:pic>
      <xdr:nvPicPr>
        <xdr:cNvPr id="27" name="Image 26"/>
        <xdr:cNvPicPr>
          <a:picLocks/>
        </xdr:cNvPicPr>
      </xdr:nvPicPr>
      <xdr:blipFill>
        <a:blip xmlns:r="http://schemas.openxmlformats.org/officeDocument/2006/relationships" r:embed="rId1" cstate="print"/>
        <a:stretch>
          <a:fillRect/>
        </a:stretch>
      </xdr:blipFill>
      <xdr:spPr>
        <a:xfrm>
          <a:off x="1295400" y="190500"/>
          <a:ext cx="1447800" cy="1143000"/>
        </a:xfrm>
        <a:prstGeom prst="rect">
          <a:avLst/>
        </a:prstGeom>
        <a:ln>
          <a:prstDash val="solid"/>
        </a:ln>
      </xdr:spPr>
    </xdr:pic>
    <xdr:clientData/>
  </xdr:twoCellAnchor>
  <xdr:twoCellAnchor editAs="oneCell">
    <xdr:from>
      <xdr:col>1</xdr:col>
      <xdr:colOff>0</xdr:colOff>
      <xdr:row>29</xdr:row>
      <xdr:rowOff>0</xdr:rowOff>
    </xdr:from>
    <xdr:to>
      <xdr:col>2</xdr:col>
      <xdr:colOff>0</xdr:colOff>
      <xdr:row>30</xdr:row>
      <xdr:rowOff>0</xdr:rowOff>
    </xdr:to>
    <xdr:pic>
      <xdr:nvPicPr>
        <xdr:cNvPr id="28" name="Image 27"/>
        <xdr:cNvPicPr>
          <a:picLocks/>
        </xdr:cNvPicPr>
      </xdr:nvPicPr>
      <xdr:blipFill>
        <a:blip xmlns:r="http://schemas.openxmlformats.org/officeDocument/2006/relationships" r:embed="rId2" cstate="print"/>
        <a:stretch>
          <a:fillRect/>
        </a:stretch>
      </xdr:blipFill>
      <xdr:spPr>
        <a:xfrm>
          <a:off x="1295400" y="1333500"/>
          <a:ext cx="1447800" cy="1143000"/>
        </a:xfrm>
        <a:prstGeom prst="rect">
          <a:avLst/>
        </a:prstGeom>
        <a:ln>
          <a:prstDash val="solid"/>
        </a:ln>
      </xdr:spPr>
    </xdr:pic>
    <xdr:clientData/>
  </xdr:twoCellAnchor>
  <xdr:twoCellAnchor editAs="oneCell">
    <xdr:from>
      <xdr:col>1</xdr:col>
      <xdr:colOff>0</xdr:colOff>
      <xdr:row>39</xdr:row>
      <xdr:rowOff>0</xdr:rowOff>
    </xdr:from>
    <xdr:to>
      <xdr:col>2</xdr:col>
      <xdr:colOff>0</xdr:colOff>
      <xdr:row>40</xdr:row>
      <xdr:rowOff>0</xdr:rowOff>
    </xdr:to>
    <xdr:pic>
      <xdr:nvPicPr>
        <xdr:cNvPr id="29" name="Image 28"/>
        <xdr:cNvPicPr>
          <a:picLocks/>
        </xdr:cNvPicPr>
      </xdr:nvPicPr>
      <xdr:blipFill>
        <a:blip xmlns:r="http://schemas.openxmlformats.org/officeDocument/2006/relationships" r:embed="rId3" cstate="print"/>
        <a:stretch>
          <a:fillRect/>
        </a:stretch>
      </xdr:blipFill>
      <xdr:spPr>
        <a:xfrm>
          <a:off x="1295400" y="2476500"/>
          <a:ext cx="1447800" cy="1143000"/>
        </a:xfrm>
        <a:prstGeom prst="rect">
          <a:avLst/>
        </a:prstGeom>
        <a:ln>
          <a:prstDash val="solid"/>
        </a:ln>
      </xdr:spPr>
    </xdr:pic>
    <xdr:clientData/>
  </xdr:twoCellAnchor>
  <xdr:twoCellAnchor editAs="oneCell">
    <xdr:from>
      <xdr:col>1</xdr:col>
      <xdr:colOff>0</xdr:colOff>
      <xdr:row>45</xdr:row>
      <xdr:rowOff>0</xdr:rowOff>
    </xdr:from>
    <xdr:to>
      <xdr:col>2</xdr:col>
      <xdr:colOff>0</xdr:colOff>
      <xdr:row>46</xdr:row>
      <xdr:rowOff>0</xdr:rowOff>
    </xdr:to>
    <xdr:pic>
      <xdr:nvPicPr>
        <xdr:cNvPr id="30" name="Image 29"/>
        <xdr:cNvPicPr>
          <a:picLocks/>
        </xdr:cNvPicPr>
      </xdr:nvPicPr>
      <xdr:blipFill>
        <a:blip xmlns:r="http://schemas.openxmlformats.org/officeDocument/2006/relationships" r:embed="rId4" cstate="print"/>
        <a:stretch>
          <a:fillRect/>
        </a:stretch>
      </xdr:blipFill>
      <xdr:spPr>
        <a:xfrm>
          <a:off x="1295400" y="3619500"/>
          <a:ext cx="1447800" cy="1143000"/>
        </a:xfrm>
        <a:prstGeom prst="rect">
          <a:avLst/>
        </a:prstGeom>
        <a:ln>
          <a:prstDash val="solid"/>
        </a:ln>
      </xdr:spPr>
    </xdr:pic>
    <xdr:clientData/>
  </xdr:twoCellAnchor>
  <xdr:twoCellAnchor editAs="oneCell">
    <xdr:from>
      <xdr:col>1</xdr:col>
      <xdr:colOff>0</xdr:colOff>
      <xdr:row>61</xdr:row>
      <xdr:rowOff>0</xdr:rowOff>
    </xdr:from>
    <xdr:to>
      <xdr:col>2</xdr:col>
      <xdr:colOff>0</xdr:colOff>
      <xdr:row>62</xdr:row>
      <xdr:rowOff>0</xdr:rowOff>
    </xdr:to>
    <xdr:pic>
      <xdr:nvPicPr>
        <xdr:cNvPr id="31" name="Image 30"/>
        <xdr:cNvPicPr>
          <a:picLocks/>
        </xdr:cNvPicPr>
      </xdr:nvPicPr>
      <xdr:blipFill>
        <a:blip xmlns:r="http://schemas.openxmlformats.org/officeDocument/2006/relationships" r:embed="rId5" cstate="print"/>
        <a:stretch>
          <a:fillRect/>
        </a:stretch>
      </xdr:blipFill>
      <xdr:spPr>
        <a:xfrm>
          <a:off x="1295400" y="4762500"/>
          <a:ext cx="1447800" cy="1143000"/>
        </a:xfrm>
        <a:prstGeom prst="rect">
          <a:avLst/>
        </a:prstGeom>
        <a:ln>
          <a:prstDash val="solid"/>
        </a:ln>
      </xdr:spPr>
    </xdr:pic>
    <xdr:clientData/>
  </xdr:twoCellAnchor>
  <xdr:twoCellAnchor editAs="oneCell">
    <xdr:from>
      <xdr:col>1</xdr:col>
      <xdr:colOff>0</xdr:colOff>
      <xdr:row>42</xdr:row>
      <xdr:rowOff>0</xdr:rowOff>
    </xdr:from>
    <xdr:to>
      <xdr:col>2</xdr:col>
      <xdr:colOff>0</xdr:colOff>
      <xdr:row>43</xdr:row>
      <xdr:rowOff>0</xdr:rowOff>
    </xdr:to>
    <xdr:pic>
      <xdr:nvPicPr>
        <xdr:cNvPr id="32" name="Image 31"/>
        <xdr:cNvPicPr>
          <a:picLocks/>
        </xdr:cNvPicPr>
      </xdr:nvPicPr>
      <xdr:blipFill>
        <a:blip xmlns:r="http://schemas.openxmlformats.org/officeDocument/2006/relationships" r:embed="rId6" cstate="print"/>
        <a:stretch>
          <a:fillRect/>
        </a:stretch>
      </xdr:blipFill>
      <xdr:spPr>
        <a:xfrm>
          <a:off x="1295400" y="5905500"/>
          <a:ext cx="1447800" cy="1143000"/>
        </a:xfrm>
        <a:prstGeom prst="rect">
          <a:avLst/>
        </a:prstGeom>
        <a:ln>
          <a:prstDash val="solid"/>
        </a:ln>
      </xdr:spPr>
    </xdr:pic>
    <xdr:clientData/>
  </xdr:twoCellAnchor>
  <xdr:twoCellAnchor editAs="oneCell">
    <xdr:from>
      <xdr:col>1</xdr:col>
      <xdr:colOff>0</xdr:colOff>
      <xdr:row>67</xdr:row>
      <xdr:rowOff>0</xdr:rowOff>
    </xdr:from>
    <xdr:to>
      <xdr:col>2</xdr:col>
      <xdr:colOff>0</xdr:colOff>
      <xdr:row>68</xdr:row>
      <xdr:rowOff>0</xdr:rowOff>
    </xdr:to>
    <xdr:pic>
      <xdr:nvPicPr>
        <xdr:cNvPr id="33" name="Image 32"/>
        <xdr:cNvPicPr>
          <a:picLocks/>
        </xdr:cNvPicPr>
      </xdr:nvPicPr>
      <xdr:blipFill>
        <a:blip xmlns:r="http://schemas.openxmlformats.org/officeDocument/2006/relationships" r:embed="rId7" cstate="print"/>
        <a:stretch>
          <a:fillRect/>
        </a:stretch>
      </xdr:blipFill>
      <xdr:spPr>
        <a:xfrm>
          <a:off x="1295400" y="7048500"/>
          <a:ext cx="1447800" cy="1143000"/>
        </a:xfrm>
        <a:prstGeom prst="rect">
          <a:avLst/>
        </a:prstGeom>
        <a:ln>
          <a:prstDash val="solid"/>
        </a:ln>
      </xdr:spPr>
    </xdr:pic>
    <xdr:clientData/>
  </xdr:twoCellAnchor>
  <xdr:twoCellAnchor editAs="oneCell">
    <xdr:from>
      <xdr:col>1</xdr:col>
      <xdr:colOff>0</xdr:colOff>
      <xdr:row>58</xdr:row>
      <xdr:rowOff>0</xdr:rowOff>
    </xdr:from>
    <xdr:to>
      <xdr:col>2</xdr:col>
      <xdr:colOff>0</xdr:colOff>
      <xdr:row>59</xdr:row>
      <xdr:rowOff>0</xdr:rowOff>
    </xdr:to>
    <xdr:pic>
      <xdr:nvPicPr>
        <xdr:cNvPr id="34" name="Image 33"/>
        <xdr:cNvPicPr>
          <a:picLocks/>
        </xdr:cNvPicPr>
      </xdr:nvPicPr>
      <xdr:blipFill>
        <a:blip xmlns:r="http://schemas.openxmlformats.org/officeDocument/2006/relationships" r:embed="rId8" cstate="print"/>
        <a:stretch>
          <a:fillRect/>
        </a:stretch>
      </xdr:blipFill>
      <xdr:spPr>
        <a:xfrm>
          <a:off x="1295400" y="8191500"/>
          <a:ext cx="1447800" cy="1143000"/>
        </a:xfrm>
        <a:prstGeom prst="rect">
          <a:avLst/>
        </a:prstGeom>
        <a:ln>
          <a:prstDash val="solid"/>
        </a:ln>
      </xdr:spPr>
    </xdr:pic>
    <xdr:clientData/>
  </xdr:twoCellAnchor>
  <xdr:twoCellAnchor editAs="oneCell">
    <xdr:from>
      <xdr:col>1</xdr:col>
      <xdr:colOff>0</xdr:colOff>
      <xdr:row>34</xdr:row>
      <xdr:rowOff>0</xdr:rowOff>
    </xdr:from>
    <xdr:to>
      <xdr:col>2</xdr:col>
      <xdr:colOff>0</xdr:colOff>
      <xdr:row>35</xdr:row>
      <xdr:rowOff>0</xdr:rowOff>
    </xdr:to>
    <xdr:pic>
      <xdr:nvPicPr>
        <xdr:cNvPr id="35" name="Image 34"/>
        <xdr:cNvPicPr>
          <a:picLocks/>
        </xdr:cNvPicPr>
      </xdr:nvPicPr>
      <xdr:blipFill>
        <a:blip xmlns:r="http://schemas.openxmlformats.org/officeDocument/2006/relationships" r:embed="rId9" cstate="print"/>
        <a:stretch>
          <a:fillRect/>
        </a:stretch>
      </xdr:blipFill>
      <xdr:spPr>
        <a:xfrm>
          <a:off x="1295400" y="9334500"/>
          <a:ext cx="1447800" cy="1143000"/>
        </a:xfrm>
        <a:prstGeom prst="rect">
          <a:avLst/>
        </a:prstGeom>
        <a:ln>
          <a:prstDash val="solid"/>
        </a:ln>
      </xdr:spPr>
    </xdr:pic>
    <xdr:clientData/>
  </xdr:twoCellAnchor>
  <xdr:twoCellAnchor editAs="oneCell">
    <xdr:from>
      <xdr:col>1</xdr:col>
      <xdr:colOff>0</xdr:colOff>
      <xdr:row>62</xdr:row>
      <xdr:rowOff>0</xdr:rowOff>
    </xdr:from>
    <xdr:to>
      <xdr:col>2</xdr:col>
      <xdr:colOff>0</xdr:colOff>
      <xdr:row>63</xdr:row>
      <xdr:rowOff>0</xdr:rowOff>
    </xdr:to>
    <xdr:pic>
      <xdr:nvPicPr>
        <xdr:cNvPr id="36" name="Image 35"/>
        <xdr:cNvPicPr>
          <a:picLocks/>
        </xdr:cNvPicPr>
      </xdr:nvPicPr>
      <xdr:blipFill>
        <a:blip xmlns:r="http://schemas.openxmlformats.org/officeDocument/2006/relationships" r:embed="rId10" cstate="print"/>
        <a:stretch>
          <a:fillRect/>
        </a:stretch>
      </xdr:blipFill>
      <xdr:spPr>
        <a:xfrm>
          <a:off x="1295400" y="10477500"/>
          <a:ext cx="1447800" cy="1143000"/>
        </a:xfrm>
        <a:prstGeom prst="rect">
          <a:avLst/>
        </a:prstGeom>
        <a:ln>
          <a:prstDash val="solid"/>
        </a:ln>
      </xdr:spPr>
    </xdr:pic>
    <xdr:clientData/>
  </xdr:twoCellAnchor>
  <xdr:twoCellAnchor editAs="oneCell">
    <xdr:from>
      <xdr:col>1</xdr:col>
      <xdr:colOff>0</xdr:colOff>
      <xdr:row>72</xdr:row>
      <xdr:rowOff>0</xdr:rowOff>
    </xdr:from>
    <xdr:to>
      <xdr:col>2</xdr:col>
      <xdr:colOff>0</xdr:colOff>
      <xdr:row>73</xdr:row>
      <xdr:rowOff>0</xdr:rowOff>
    </xdr:to>
    <xdr:pic>
      <xdr:nvPicPr>
        <xdr:cNvPr id="37" name="Image 36"/>
        <xdr:cNvPicPr>
          <a:picLocks/>
        </xdr:cNvPicPr>
      </xdr:nvPicPr>
      <xdr:blipFill>
        <a:blip xmlns:r="http://schemas.openxmlformats.org/officeDocument/2006/relationships" r:embed="rId11" cstate="print"/>
        <a:stretch>
          <a:fillRect/>
        </a:stretch>
      </xdr:blipFill>
      <xdr:spPr>
        <a:xfrm>
          <a:off x="1295400" y="11620500"/>
          <a:ext cx="1447800" cy="1143000"/>
        </a:xfrm>
        <a:prstGeom prst="rect">
          <a:avLst/>
        </a:prstGeom>
        <a:ln>
          <a:prstDash val="solid"/>
        </a:ln>
      </xdr:spPr>
    </xdr:pic>
    <xdr:clientData/>
  </xdr:twoCellAnchor>
  <xdr:twoCellAnchor editAs="oneCell">
    <xdr:from>
      <xdr:col>1</xdr:col>
      <xdr:colOff>0</xdr:colOff>
      <xdr:row>48</xdr:row>
      <xdr:rowOff>0</xdr:rowOff>
    </xdr:from>
    <xdr:to>
      <xdr:col>2</xdr:col>
      <xdr:colOff>0</xdr:colOff>
      <xdr:row>49</xdr:row>
      <xdr:rowOff>0</xdr:rowOff>
    </xdr:to>
    <xdr:pic>
      <xdr:nvPicPr>
        <xdr:cNvPr id="38" name="Image 37"/>
        <xdr:cNvPicPr>
          <a:picLocks/>
        </xdr:cNvPicPr>
      </xdr:nvPicPr>
      <xdr:blipFill>
        <a:blip xmlns:r="http://schemas.openxmlformats.org/officeDocument/2006/relationships" r:embed="rId12" cstate="print"/>
        <a:stretch>
          <a:fillRect/>
        </a:stretch>
      </xdr:blipFill>
      <xdr:spPr>
        <a:xfrm>
          <a:off x="1295400" y="12763500"/>
          <a:ext cx="1447800" cy="1143000"/>
        </a:xfrm>
        <a:prstGeom prst="rect">
          <a:avLst/>
        </a:prstGeom>
        <a:ln>
          <a:prstDash val="solid"/>
        </a:ln>
      </xdr:spPr>
    </xdr:pic>
    <xdr:clientData/>
  </xdr:twoCellAnchor>
  <xdr:twoCellAnchor editAs="oneCell">
    <xdr:from>
      <xdr:col>1</xdr:col>
      <xdr:colOff>0</xdr:colOff>
      <xdr:row>49</xdr:row>
      <xdr:rowOff>0</xdr:rowOff>
    </xdr:from>
    <xdr:to>
      <xdr:col>2</xdr:col>
      <xdr:colOff>0</xdr:colOff>
      <xdr:row>50</xdr:row>
      <xdr:rowOff>0</xdr:rowOff>
    </xdr:to>
    <xdr:pic>
      <xdr:nvPicPr>
        <xdr:cNvPr id="39" name="Image 38"/>
        <xdr:cNvPicPr>
          <a:picLocks/>
        </xdr:cNvPicPr>
      </xdr:nvPicPr>
      <xdr:blipFill>
        <a:blip xmlns:r="http://schemas.openxmlformats.org/officeDocument/2006/relationships" r:embed="rId13" cstate="print"/>
        <a:stretch>
          <a:fillRect/>
        </a:stretch>
      </xdr:blipFill>
      <xdr:spPr>
        <a:xfrm>
          <a:off x="1295400" y="13906500"/>
          <a:ext cx="1447800" cy="1143000"/>
        </a:xfrm>
        <a:prstGeom prst="rect">
          <a:avLst/>
        </a:prstGeom>
        <a:ln>
          <a:prstDash val="solid"/>
        </a:ln>
      </xdr:spPr>
    </xdr:pic>
    <xdr:clientData/>
  </xdr:twoCellAnchor>
  <xdr:twoCellAnchor editAs="oneCell">
    <xdr:from>
      <xdr:col>1</xdr:col>
      <xdr:colOff>0</xdr:colOff>
      <xdr:row>98</xdr:row>
      <xdr:rowOff>0</xdr:rowOff>
    </xdr:from>
    <xdr:to>
      <xdr:col>2</xdr:col>
      <xdr:colOff>0</xdr:colOff>
      <xdr:row>99</xdr:row>
      <xdr:rowOff>0</xdr:rowOff>
    </xdr:to>
    <xdr:pic>
      <xdr:nvPicPr>
        <xdr:cNvPr id="40" name="Image 39"/>
        <xdr:cNvPicPr>
          <a:picLocks/>
        </xdr:cNvPicPr>
      </xdr:nvPicPr>
      <xdr:blipFill>
        <a:blip xmlns:r="http://schemas.openxmlformats.org/officeDocument/2006/relationships" r:embed="rId14" cstate="print"/>
        <a:stretch>
          <a:fillRect/>
        </a:stretch>
      </xdr:blipFill>
      <xdr:spPr>
        <a:xfrm>
          <a:off x="1295400" y="15049500"/>
          <a:ext cx="1447800" cy="1143000"/>
        </a:xfrm>
        <a:prstGeom prst="rect">
          <a:avLst/>
        </a:prstGeom>
        <a:ln>
          <a:prstDash val="solid"/>
        </a:ln>
      </xdr:spPr>
    </xdr:pic>
    <xdr:clientData/>
  </xdr:twoCellAnchor>
  <xdr:twoCellAnchor editAs="oneCell">
    <xdr:from>
      <xdr:col>1</xdr:col>
      <xdr:colOff>0</xdr:colOff>
      <xdr:row>102</xdr:row>
      <xdr:rowOff>0</xdr:rowOff>
    </xdr:from>
    <xdr:to>
      <xdr:col>2</xdr:col>
      <xdr:colOff>0</xdr:colOff>
      <xdr:row>103</xdr:row>
      <xdr:rowOff>0</xdr:rowOff>
    </xdr:to>
    <xdr:pic>
      <xdr:nvPicPr>
        <xdr:cNvPr id="41" name="Image 40"/>
        <xdr:cNvPicPr>
          <a:picLocks/>
        </xdr:cNvPicPr>
      </xdr:nvPicPr>
      <xdr:blipFill>
        <a:blip xmlns:r="http://schemas.openxmlformats.org/officeDocument/2006/relationships" r:embed="rId15" cstate="print"/>
        <a:stretch>
          <a:fillRect/>
        </a:stretch>
      </xdr:blipFill>
      <xdr:spPr>
        <a:xfrm>
          <a:off x="1295400" y="16192500"/>
          <a:ext cx="1447800" cy="1143000"/>
        </a:xfrm>
        <a:prstGeom prst="rect">
          <a:avLst/>
        </a:prstGeom>
        <a:ln>
          <a:prstDash val="solid"/>
        </a:ln>
      </xdr:spPr>
    </xdr:pic>
    <xdr:clientData/>
  </xdr:twoCellAnchor>
  <xdr:twoCellAnchor editAs="oneCell">
    <xdr:from>
      <xdr:col>1</xdr:col>
      <xdr:colOff>0</xdr:colOff>
      <xdr:row>83</xdr:row>
      <xdr:rowOff>0</xdr:rowOff>
    </xdr:from>
    <xdr:to>
      <xdr:col>2</xdr:col>
      <xdr:colOff>0</xdr:colOff>
      <xdr:row>84</xdr:row>
      <xdr:rowOff>0</xdr:rowOff>
    </xdr:to>
    <xdr:pic>
      <xdr:nvPicPr>
        <xdr:cNvPr id="42" name="Image 41"/>
        <xdr:cNvPicPr>
          <a:picLocks/>
        </xdr:cNvPicPr>
      </xdr:nvPicPr>
      <xdr:blipFill>
        <a:blip xmlns:r="http://schemas.openxmlformats.org/officeDocument/2006/relationships" r:embed="rId16" cstate="print"/>
        <a:stretch>
          <a:fillRect/>
        </a:stretch>
      </xdr:blipFill>
      <xdr:spPr>
        <a:xfrm>
          <a:off x="1295400" y="17335500"/>
          <a:ext cx="1447800" cy="1143000"/>
        </a:xfrm>
        <a:prstGeom prst="rect">
          <a:avLst/>
        </a:prstGeom>
        <a:ln>
          <a:prstDash val="solid"/>
        </a:ln>
      </xdr:spPr>
    </xdr:pic>
    <xdr:clientData/>
  </xdr:twoCellAnchor>
  <xdr:twoCellAnchor editAs="oneCell">
    <xdr:from>
      <xdr:col>1</xdr:col>
      <xdr:colOff>0</xdr:colOff>
      <xdr:row>30</xdr:row>
      <xdr:rowOff>0</xdr:rowOff>
    </xdr:from>
    <xdr:to>
      <xdr:col>2</xdr:col>
      <xdr:colOff>0</xdr:colOff>
      <xdr:row>31</xdr:row>
      <xdr:rowOff>0</xdr:rowOff>
    </xdr:to>
    <xdr:pic>
      <xdr:nvPicPr>
        <xdr:cNvPr id="43" name="Image 42"/>
        <xdr:cNvPicPr>
          <a:picLocks/>
        </xdr:cNvPicPr>
      </xdr:nvPicPr>
      <xdr:blipFill>
        <a:blip xmlns:r="http://schemas.openxmlformats.org/officeDocument/2006/relationships" r:embed="rId17" cstate="print"/>
        <a:stretch>
          <a:fillRect/>
        </a:stretch>
      </xdr:blipFill>
      <xdr:spPr>
        <a:xfrm>
          <a:off x="1295400" y="18478500"/>
          <a:ext cx="1447800" cy="1143000"/>
        </a:xfrm>
        <a:prstGeom prst="rect">
          <a:avLst/>
        </a:prstGeom>
        <a:ln>
          <a:prstDash val="solid"/>
        </a:ln>
      </xdr:spPr>
    </xdr:pic>
    <xdr:clientData/>
  </xdr:twoCellAnchor>
  <xdr:twoCellAnchor editAs="oneCell">
    <xdr:from>
      <xdr:col>1</xdr:col>
      <xdr:colOff>0</xdr:colOff>
      <xdr:row>31</xdr:row>
      <xdr:rowOff>0</xdr:rowOff>
    </xdr:from>
    <xdr:to>
      <xdr:col>2</xdr:col>
      <xdr:colOff>0</xdr:colOff>
      <xdr:row>32</xdr:row>
      <xdr:rowOff>0</xdr:rowOff>
    </xdr:to>
    <xdr:pic>
      <xdr:nvPicPr>
        <xdr:cNvPr id="44" name="Image 43"/>
        <xdr:cNvPicPr>
          <a:picLocks/>
        </xdr:cNvPicPr>
      </xdr:nvPicPr>
      <xdr:blipFill>
        <a:blip xmlns:r="http://schemas.openxmlformats.org/officeDocument/2006/relationships" r:embed="rId18" cstate="print"/>
        <a:stretch>
          <a:fillRect/>
        </a:stretch>
      </xdr:blipFill>
      <xdr:spPr>
        <a:xfrm>
          <a:off x="1295400" y="19621500"/>
          <a:ext cx="1447800" cy="1143000"/>
        </a:xfrm>
        <a:prstGeom prst="rect">
          <a:avLst/>
        </a:prstGeom>
        <a:ln>
          <a:prstDash val="solid"/>
        </a:ln>
      </xdr:spPr>
    </xdr:pic>
    <xdr:clientData/>
  </xdr:twoCellAnchor>
  <xdr:twoCellAnchor editAs="oneCell">
    <xdr:from>
      <xdr:col>1</xdr:col>
      <xdr:colOff>0</xdr:colOff>
      <xdr:row>19</xdr:row>
      <xdr:rowOff>0</xdr:rowOff>
    </xdr:from>
    <xdr:to>
      <xdr:col>2</xdr:col>
      <xdr:colOff>0</xdr:colOff>
      <xdr:row>20</xdr:row>
      <xdr:rowOff>0</xdr:rowOff>
    </xdr:to>
    <xdr:pic>
      <xdr:nvPicPr>
        <xdr:cNvPr id="45" name="Image 44"/>
        <xdr:cNvPicPr>
          <a:picLocks/>
        </xdr:cNvPicPr>
      </xdr:nvPicPr>
      <xdr:blipFill>
        <a:blip xmlns:r="http://schemas.openxmlformats.org/officeDocument/2006/relationships" r:embed="rId19" cstate="print"/>
        <a:stretch>
          <a:fillRect/>
        </a:stretch>
      </xdr:blipFill>
      <xdr:spPr>
        <a:xfrm>
          <a:off x="1295400" y="20764500"/>
          <a:ext cx="1447800" cy="1143000"/>
        </a:xfrm>
        <a:prstGeom prst="rect">
          <a:avLst/>
        </a:prstGeom>
        <a:ln>
          <a:prstDash val="solid"/>
        </a:ln>
      </xdr:spPr>
    </xdr:pic>
    <xdr:clientData/>
  </xdr:twoCellAnchor>
  <xdr:twoCellAnchor editAs="oneCell">
    <xdr:from>
      <xdr:col>1</xdr:col>
      <xdr:colOff>0</xdr:colOff>
      <xdr:row>32</xdr:row>
      <xdr:rowOff>0</xdr:rowOff>
    </xdr:from>
    <xdr:to>
      <xdr:col>2</xdr:col>
      <xdr:colOff>0</xdr:colOff>
      <xdr:row>33</xdr:row>
      <xdr:rowOff>0</xdr:rowOff>
    </xdr:to>
    <xdr:pic>
      <xdr:nvPicPr>
        <xdr:cNvPr id="46" name="Image 45"/>
        <xdr:cNvPicPr>
          <a:picLocks/>
        </xdr:cNvPicPr>
      </xdr:nvPicPr>
      <xdr:blipFill>
        <a:blip xmlns:r="http://schemas.openxmlformats.org/officeDocument/2006/relationships" r:embed="rId20" cstate="print"/>
        <a:stretch>
          <a:fillRect/>
        </a:stretch>
      </xdr:blipFill>
      <xdr:spPr>
        <a:xfrm>
          <a:off x="1295400" y="21907500"/>
          <a:ext cx="1447800" cy="1143000"/>
        </a:xfrm>
        <a:prstGeom prst="rect">
          <a:avLst/>
        </a:prstGeom>
        <a:ln>
          <a:prstDash val="solid"/>
        </a:ln>
      </xdr:spPr>
    </xdr:pic>
    <xdr:clientData/>
  </xdr:twoCellAnchor>
  <xdr:twoCellAnchor editAs="oneCell">
    <xdr:from>
      <xdr:col>1</xdr:col>
      <xdr:colOff>0</xdr:colOff>
      <xdr:row>16</xdr:row>
      <xdr:rowOff>0</xdr:rowOff>
    </xdr:from>
    <xdr:to>
      <xdr:col>2</xdr:col>
      <xdr:colOff>0</xdr:colOff>
      <xdr:row>17</xdr:row>
      <xdr:rowOff>0</xdr:rowOff>
    </xdr:to>
    <xdr:pic>
      <xdr:nvPicPr>
        <xdr:cNvPr id="47" name="Image 46"/>
        <xdr:cNvPicPr>
          <a:picLocks/>
        </xdr:cNvPicPr>
      </xdr:nvPicPr>
      <xdr:blipFill>
        <a:blip xmlns:r="http://schemas.openxmlformats.org/officeDocument/2006/relationships" r:embed="rId21" cstate="print"/>
        <a:stretch>
          <a:fillRect/>
        </a:stretch>
      </xdr:blipFill>
      <xdr:spPr>
        <a:xfrm>
          <a:off x="1295400" y="23050500"/>
          <a:ext cx="1447800" cy="1143000"/>
        </a:xfrm>
        <a:prstGeom prst="rect">
          <a:avLst/>
        </a:prstGeom>
        <a:ln>
          <a:prstDash val="solid"/>
        </a:ln>
      </xdr:spPr>
    </xdr:pic>
    <xdr:clientData/>
  </xdr:twoCellAnchor>
  <xdr:twoCellAnchor editAs="oneCell">
    <xdr:from>
      <xdr:col>1</xdr:col>
      <xdr:colOff>0</xdr:colOff>
      <xdr:row>17</xdr:row>
      <xdr:rowOff>0</xdr:rowOff>
    </xdr:from>
    <xdr:to>
      <xdr:col>2</xdr:col>
      <xdr:colOff>0</xdr:colOff>
      <xdr:row>18</xdr:row>
      <xdr:rowOff>0</xdr:rowOff>
    </xdr:to>
    <xdr:pic>
      <xdr:nvPicPr>
        <xdr:cNvPr id="48" name="Image 47"/>
        <xdr:cNvPicPr>
          <a:picLocks/>
        </xdr:cNvPicPr>
      </xdr:nvPicPr>
      <xdr:blipFill>
        <a:blip xmlns:r="http://schemas.openxmlformats.org/officeDocument/2006/relationships" r:embed="rId22" cstate="print"/>
        <a:stretch>
          <a:fillRect/>
        </a:stretch>
      </xdr:blipFill>
      <xdr:spPr>
        <a:xfrm>
          <a:off x="1295400" y="24193500"/>
          <a:ext cx="1447800" cy="1143000"/>
        </a:xfrm>
        <a:prstGeom prst="rect">
          <a:avLst/>
        </a:prstGeom>
        <a:ln>
          <a:prstDash val="solid"/>
        </a:ln>
      </xdr:spPr>
    </xdr:pic>
    <xdr:clientData/>
  </xdr:twoCellAnchor>
  <xdr:twoCellAnchor editAs="oneCell">
    <xdr:from>
      <xdr:col>1</xdr:col>
      <xdr:colOff>0</xdr:colOff>
      <xdr:row>21</xdr:row>
      <xdr:rowOff>0</xdr:rowOff>
    </xdr:from>
    <xdr:to>
      <xdr:col>2</xdr:col>
      <xdr:colOff>0</xdr:colOff>
      <xdr:row>22</xdr:row>
      <xdr:rowOff>0</xdr:rowOff>
    </xdr:to>
    <xdr:pic>
      <xdr:nvPicPr>
        <xdr:cNvPr id="49" name="Image 48"/>
        <xdr:cNvPicPr>
          <a:picLocks/>
        </xdr:cNvPicPr>
      </xdr:nvPicPr>
      <xdr:blipFill>
        <a:blip xmlns:r="http://schemas.openxmlformats.org/officeDocument/2006/relationships" r:embed="rId23" cstate="print"/>
        <a:stretch>
          <a:fillRect/>
        </a:stretch>
      </xdr:blipFill>
      <xdr:spPr>
        <a:xfrm>
          <a:off x="1295400" y="25336500"/>
          <a:ext cx="1447800" cy="1143000"/>
        </a:xfrm>
        <a:prstGeom prst="rect">
          <a:avLst/>
        </a:prstGeom>
        <a:ln>
          <a:prstDash val="solid"/>
        </a:ln>
      </xdr:spPr>
    </xdr:pic>
    <xdr:clientData/>
  </xdr:twoCellAnchor>
  <xdr:twoCellAnchor editAs="oneCell">
    <xdr:from>
      <xdr:col>1</xdr:col>
      <xdr:colOff>0</xdr:colOff>
      <xdr:row>20</xdr:row>
      <xdr:rowOff>0</xdr:rowOff>
    </xdr:from>
    <xdr:to>
      <xdr:col>2</xdr:col>
      <xdr:colOff>0</xdr:colOff>
      <xdr:row>21</xdr:row>
      <xdr:rowOff>0</xdr:rowOff>
    </xdr:to>
    <xdr:pic>
      <xdr:nvPicPr>
        <xdr:cNvPr id="50" name="Image 49"/>
        <xdr:cNvPicPr>
          <a:picLocks/>
        </xdr:cNvPicPr>
      </xdr:nvPicPr>
      <xdr:blipFill>
        <a:blip xmlns:r="http://schemas.openxmlformats.org/officeDocument/2006/relationships" r:embed="rId24" cstate="print"/>
        <a:stretch>
          <a:fillRect/>
        </a:stretch>
      </xdr:blipFill>
      <xdr:spPr>
        <a:xfrm>
          <a:off x="1295400" y="26479500"/>
          <a:ext cx="1447800" cy="1143000"/>
        </a:xfrm>
        <a:prstGeom prst="rect">
          <a:avLst/>
        </a:prstGeom>
        <a:ln>
          <a:prstDash val="solid"/>
        </a:ln>
      </xdr:spPr>
    </xdr:pic>
    <xdr:clientData/>
  </xdr:twoCellAnchor>
  <xdr:twoCellAnchor editAs="oneCell">
    <xdr:from>
      <xdr:col>1</xdr:col>
      <xdr:colOff>0</xdr:colOff>
      <xdr:row>78</xdr:row>
      <xdr:rowOff>0</xdr:rowOff>
    </xdr:from>
    <xdr:to>
      <xdr:col>2</xdr:col>
      <xdr:colOff>0</xdr:colOff>
      <xdr:row>79</xdr:row>
      <xdr:rowOff>0</xdr:rowOff>
    </xdr:to>
    <xdr:pic>
      <xdr:nvPicPr>
        <xdr:cNvPr id="51" name="Image 50"/>
        <xdr:cNvPicPr>
          <a:picLocks/>
        </xdr:cNvPicPr>
      </xdr:nvPicPr>
      <xdr:blipFill>
        <a:blip xmlns:r="http://schemas.openxmlformats.org/officeDocument/2006/relationships" r:embed="rId25" cstate="print"/>
        <a:stretch>
          <a:fillRect/>
        </a:stretch>
      </xdr:blipFill>
      <xdr:spPr>
        <a:xfrm>
          <a:off x="1295400" y="27622500"/>
          <a:ext cx="1447800" cy="1143000"/>
        </a:xfrm>
        <a:prstGeom prst="rect">
          <a:avLst/>
        </a:prstGeom>
        <a:ln>
          <a:prstDash val="solid"/>
        </a:ln>
      </xdr:spPr>
    </xdr:pic>
    <xdr:clientData/>
  </xdr:twoCellAnchor>
  <xdr:twoCellAnchor editAs="oneCell">
    <xdr:from>
      <xdr:col>1</xdr:col>
      <xdr:colOff>0</xdr:colOff>
      <xdr:row>76</xdr:row>
      <xdr:rowOff>0</xdr:rowOff>
    </xdr:from>
    <xdr:to>
      <xdr:col>2</xdr:col>
      <xdr:colOff>0</xdr:colOff>
      <xdr:row>77</xdr:row>
      <xdr:rowOff>0</xdr:rowOff>
    </xdr:to>
    <xdr:pic>
      <xdr:nvPicPr>
        <xdr:cNvPr id="52" name="Image 51"/>
        <xdr:cNvPicPr>
          <a:picLocks/>
        </xdr:cNvPicPr>
      </xdr:nvPicPr>
      <xdr:blipFill>
        <a:blip xmlns:r="http://schemas.openxmlformats.org/officeDocument/2006/relationships" r:embed="rId26" cstate="print"/>
        <a:stretch>
          <a:fillRect/>
        </a:stretch>
      </xdr:blipFill>
      <xdr:spPr>
        <a:xfrm>
          <a:off x="1295400" y="28765500"/>
          <a:ext cx="1447800" cy="1143000"/>
        </a:xfrm>
        <a:prstGeom prst="rect">
          <a:avLst/>
        </a:prstGeom>
        <a:ln>
          <a:prstDash val="solid"/>
        </a:ln>
      </xdr:spPr>
    </xdr:pic>
    <xdr:clientData/>
  </xdr:twoCellAnchor>
  <xdr:twoCellAnchor editAs="oneCell">
    <xdr:from>
      <xdr:col>1</xdr:col>
      <xdr:colOff>0</xdr:colOff>
      <xdr:row>81</xdr:row>
      <xdr:rowOff>0</xdr:rowOff>
    </xdr:from>
    <xdr:to>
      <xdr:col>2</xdr:col>
      <xdr:colOff>0</xdr:colOff>
      <xdr:row>82</xdr:row>
      <xdr:rowOff>0</xdr:rowOff>
    </xdr:to>
    <xdr:pic>
      <xdr:nvPicPr>
        <xdr:cNvPr id="53" name="Image 52"/>
        <xdr:cNvPicPr>
          <a:picLocks/>
        </xdr:cNvPicPr>
      </xdr:nvPicPr>
      <xdr:blipFill>
        <a:blip xmlns:r="http://schemas.openxmlformats.org/officeDocument/2006/relationships" r:embed="rId27" cstate="print"/>
        <a:stretch>
          <a:fillRect/>
        </a:stretch>
      </xdr:blipFill>
      <xdr:spPr>
        <a:xfrm>
          <a:off x="1295400" y="29908500"/>
          <a:ext cx="1447800" cy="1143000"/>
        </a:xfrm>
        <a:prstGeom prst="rect">
          <a:avLst/>
        </a:prstGeom>
        <a:ln>
          <a:prstDash val="solid"/>
        </a:ln>
      </xdr:spPr>
    </xdr:pic>
    <xdr:clientData/>
  </xdr:twoCellAnchor>
  <xdr:twoCellAnchor editAs="oneCell">
    <xdr:from>
      <xdr:col>1</xdr:col>
      <xdr:colOff>0</xdr:colOff>
      <xdr:row>77</xdr:row>
      <xdr:rowOff>0</xdr:rowOff>
    </xdr:from>
    <xdr:to>
      <xdr:col>2</xdr:col>
      <xdr:colOff>0</xdr:colOff>
      <xdr:row>78</xdr:row>
      <xdr:rowOff>0</xdr:rowOff>
    </xdr:to>
    <xdr:pic>
      <xdr:nvPicPr>
        <xdr:cNvPr id="54" name="Image 53"/>
        <xdr:cNvPicPr>
          <a:picLocks/>
        </xdr:cNvPicPr>
      </xdr:nvPicPr>
      <xdr:blipFill>
        <a:blip xmlns:r="http://schemas.openxmlformats.org/officeDocument/2006/relationships" r:embed="rId28" cstate="print"/>
        <a:stretch>
          <a:fillRect/>
        </a:stretch>
      </xdr:blipFill>
      <xdr:spPr>
        <a:xfrm>
          <a:off x="1295400" y="31051500"/>
          <a:ext cx="1447800" cy="1143000"/>
        </a:xfrm>
        <a:prstGeom prst="rect">
          <a:avLst/>
        </a:prstGeom>
        <a:ln>
          <a:prstDash val="solid"/>
        </a:ln>
      </xdr:spPr>
    </xdr:pic>
    <xdr:clientData/>
  </xdr:twoCellAnchor>
  <xdr:twoCellAnchor editAs="oneCell">
    <xdr:from>
      <xdr:col>1</xdr:col>
      <xdr:colOff>0</xdr:colOff>
      <xdr:row>86</xdr:row>
      <xdr:rowOff>0</xdr:rowOff>
    </xdr:from>
    <xdr:to>
      <xdr:col>2</xdr:col>
      <xdr:colOff>0</xdr:colOff>
      <xdr:row>87</xdr:row>
      <xdr:rowOff>0</xdr:rowOff>
    </xdr:to>
    <xdr:pic>
      <xdr:nvPicPr>
        <xdr:cNvPr id="55" name="Image 54"/>
        <xdr:cNvPicPr>
          <a:picLocks/>
        </xdr:cNvPicPr>
      </xdr:nvPicPr>
      <xdr:blipFill>
        <a:blip xmlns:r="http://schemas.openxmlformats.org/officeDocument/2006/relationships" r:embed="rId29" cstate="print"/>
        <a:stretch>
          <a:fillRect/>
        </a:stretch>
      </xdr:blipFill>
      <xdr:spPr>
        <a:xfrm>
          <a:off x="1295400" y="32194500"/>
          <a:ext cx="1447800" cy="1143000"/>
        </a:xfrm>
        <a:prstGeom prst="rect">
          <a:avLst/>
        </a:prstGeom>
        <a:ln>
          <a:prstDash val="solid"/>
        </a:ln>
      </xdr:spPr>
    </xdr:pic>
    <xdr:clientData/>
  </xdr:twoCellAnchor>
  <xdr:twoCellAnchor editAs="oneCell">
    <xdr:from>
      <xdr:col>1</xdr:col>
      <xdr:colOff>0</xdr:colOff>
      <xdr:row>80</xdr:row>
      <xdr:rowOff>0</xdr:rowOff>
    </xdr:from>
    <xdr:to>
      <xdr:col>2</xdr:col>
      <xdr:colOff>0</xdr:colOff>
      <xdr:row>81</xdr:row>
      <xdr:rowOff>0</xdr:rowOff>
    </xdr:to>
    <xdr:pic>
      <xdr:nvPicPr>
        <xdr:cNvPr id="56" name="Image 55"/>
        <xdr:cNvPicPr>
          <a:picLocks/>
        </xdr:cNvPicPr>
      </xdr:nvPicPr>
      <xdr:blipFill>
        <a:blip xmlns:r="http://schemas.openxmlformats.org/officeDocument/2006/relationships" r:embed="rId30" cstate="print"/>
        <a:stretch>
          <a:fillRect/>
        </a:stretch>
      </xdr:blipFill>
      <xdr:spPr>
        <a:xfrm>
          <a:off x="1295400" y="33337500"/>
          <a:ext cx="1447800" cy="1143000"/>
        </a:xfrm>
        <a:prstGeom prst="rect">
          <a:avLst/>
        </a:prstGeom>
        <a:ln>
          <a:prstDash val="solid"/>
        </a:ln>
      </xdr:spPr>
    </xdr:pic>
    <xdr:clientData/>
  </xdr:twoCellAnchor>
  <xdr:twoCellAnchor editAs="oneCell">
    <xdr:from>
      <xdr:col>1</xdr:col>
      <xdr:colOff>0</xdr:colOff>
      <xdr:row>101</xdr:row>
      <xdr:rowOff>0</xdr:rowOff>
    </xdr:from>
    <xdr:to>
      <xdr:col>2</xdr:col>
      <xdr:colOff>0</xdr:colOff>
      <xdr:row>102</xdr:row>
      <xdr:rowOff>0</xdr:rowOff>
    </xdr:to>
    <xdr:pic>
      <xdr:nvPicPr>
        <xdr:cNvPr id="57" name="Image 56"/>
        <xdr:cNvPicPr>
          <a:picLocks/>
        </xdr:cNvPicPr>
      </xdr:nvPicPr>
      <xdr:blipFill>
        <a:blip xmlns:r="http://schemas.openxmlformats.org/officeDocument/2006/relationships" r:embed="rId31" cstate="print"/>
        <a:stretch>
          <a:fillRect/>
        </a:stretch>
      </xdr:blipFill>
      <xdr:spPr>
        <a:xfrm>
          <a:off x="1295400" y="34480500"/>
          <a:ext cx="1447800" cy="1143000"/>
        </a:xfrm>
        <a:prstGeom prst="rect">
          <a:avLst/>
        </a:prstGeom>
        <a:ln>
          <a:prstDash val="solid"/>
        </a:ln>
      </xdr:spPr>
    </xdr:pic>
    <xdr:clientData/>
  </xdr:twoCellAnchor>
  <xdr:twoCellAnchor editAs="oneCell">
    <xdr:from>
      <xdr:col>1</xdr:col>
      <xdr:colOff>0</xdr:colOff>
      <xdr:row>7</xdr:row>
      <xdr:rowOff>0</xdr:rowOff>
    </xdr:from>
    <xdr:to>
      <xdr:col>2</xdr:col>
      <xdr:colOff>0</xdr:colOff>
      <xdr:row>8</xdr:row>
      <xdr:rowOff>0</xdr:rowOff>
    </xdr:to>
    <xdr:pic>
      <xdr:nvPicPr>
        <xdr:cNvPr id="58" name="Image 57"/>
        <xdr:cNvPicPr>
          <a:picLocks/>
        </xdr:cNvPicPr>
      </xdr:nvPicPr>
      <xdr:blipFill>
        <a:blip xmlns:r="http://schemas.openxmlformats.org/officeDocument/2006/relationships" r:embed="rId32" cstate="print"/>
        <a:stretch>
          <a:fillRect/>
        </a:stretch>
      </xdr:blipFill>
      <xdr:spPr>
        <a:xfrm>
          <a:off x="1295400" y="35623500"/>
          <a:ext cx="1447800" cy="1143000"/>
        </a:xfrm>
        <a:prstGeom prst="rect">
          <a:avLst/>
        </a:prstGeom>
        <a:ln>
          <a:prstDash val="solid"/>
        </a:ln>
      </xdr:spPr>
    </xdr:pic>
    <xdr:clientData/>
  </xdr:twoCellAnchor>
  <xdr:twoCellAnchor editAs="oneCell">
    <xdr:from>
      <xdr:col>1</xdr:col>
      <xdr:colOff>0</xdr:colOff>
      <xdr:row>1</xdr:row>
      <xdr:rowOff>0</xdr:rowOff>
    </xdr:from>
    <xdr:to>
      <xdr:col>2</xdr:col>
      <xdr:colOff>0</xdr:colOff>
      <xdr:row>2</xdr:row>
      <xdr:rowOff>0</xdr:rowOff>
    </xdr:to>
    <xdr:pic>
      <xdr:nvPicPr>
        <xdr:cNvPr id="59" name="Image 58"/>
        <xdr:cNvPicPr>
          <a:picLocks/>
        </xdr:cNvPicPr>
      </xdr:nvPicPr>
      <xdr:blipFill>
        <a:blip xmlns:r="http://schemas.openxmlformats.org/officeDocument/2006/relationships" r:embed="rId33" cstate="print"/>
        <a:stretch>
          <a:fillRect/>
        </a:stretch>
      </xdr:blipFill>
      <xdr:spPr>
        <a:xfrm>
          <a:off x="1295400" y="36766500"/>
          <a:ext cx="1447800" cy="1143000"/>
        </a:xfrm>
        <a:prstGeom prst="rect">
          <a:avLst/>
        </a:prstGeom>
        <a:ln>
          <a:prstDash val="solid"/>
        </a:ln>
      </xdr:spPr>
    </xdr:pic>
    <xdr:clientData/>
  </xdr:twoCellAnchor>
  <xdr:twoCellAnchor editAs="oneCell">
    <xdr:from>
      <xdr:col>1</xdr:col>
      <xdr:colOff>0</xdr:colOff>
      <xdr:row>2</xdr:row>
      <xdr:rowOff>0</xdr:rowOff>
    </xdr:from>
    <xdr:to>
      <xdr:col>2</xdr:col>
      <xdr:colOff>0</xdr:colOff>
      <xdr:row>3</xdr:row>
      <xdr:rowOff>0</xdr:rowOff>
    </xdr:to>
    <xdr:pic>
      <xdr:nvPicPr>
        <xdr:cNvPr id="60" name="Image 59"/>
        <xdr:cNvPicPr>
          <a:picLocks/>
        </xdr:cNvPicPr>
      </xdr:nvPicPr>
      <xdr:blipFill>
        <a:blip xmlns:r="http://schemas.openxmlformats.org/officeDocument/2006/relationships" r:embed="rId34" cstate="print"/>
        <a:stretch>
          <a:fillRect/>
        </a:stretch>
      </xdr:blipFill>
      <xdr:spPr>
        <a:xfrm>
          <a:off x="1295400" y="37909500"/>
          <a:ext cx="1447800" cy="1143000"/>
        </a:xfrm>
        <a:prstGeom prst="rect">
          <a:avLst/>
        </a:prstGeom>
        <a:ln>
          <a:prstDash val="solid"/>
        </a:ln>
      </xdr:spPr>
    </xdr:pic>
    <xdr:clientData/>
  </xdr:twoCellAnchor>
  <xdr:twoCellAnchor editAs="oneCell">
    <xdr:from>
      <xdr:col>1</xdr:col>
      <xdr:colOff>0</xdr:colOff>
      <xdr:row>3</xdr:row>
      <xdr:rowOff>0</xdr:rowOff>
    </xdr:from>
    <xdr:to>
      <xdr:col>2</xdr:col>
      <xdr:colOff>0</xdr:colOff>
      <xdr:row>4</xdr:row>
      <xdr:rowOff>0</xdr:rowOff>
    </xdr:to>
    <xdr:pic>
      <xdr:nvPicPr>
        <xdr:cNvPr id="61" name="Image 60"/>
        <xdr:cNvPicPr>
          <a:picLocks/>
        </xdr:cNvPicPr>
      </xdr:nvPicPr>
      <xdr:blipFill>
        <a:blip xmlns:r="http://schemas.openxmlformats.org/officeDocument/2006/relationships" r:embed="rId35" cstate="print"/>
        <a:stretch>
          <a:fillRect/>
        </a:stretch>
      </xdr:blipFill>
      <xdr:spPr>
        <a:xfrm>
          <a:off x="1295400" y="39052500"/>
          <a:ext cx="1447800" cy="1143000"/>
        </a:xfrm>
        <a:prstGeom prst="rect">
          <a:avLst/>
        </a:prstGeom>
        <a:ln>
          <a:prstDash val="solid"/>
        </a:ln>
      </xdr:spPr>
    </xdr:pic>
    <xdr:clientData/>
  </xdr:twoCellAnchor>
  <xdr:twoCellAnchor editAs="oneCell">
    <xdr:from>
      <xdr:col>1</xdr:col>
      <xdr:colOff>0</xdr:colOff>
      <xdr:row>4</xdr:row>
      <xdr:rowOff>0</xdr:rowOff>
    </xdr:from>
    <xdr:to>
      <xdr:col>2</xdr:col>
      <xdr:colOff>0</xdr:colOff>
      <xdr:row>5</xdr:row>
      <xdr:rowOff>0</xdr:rowOff>
    </xdr:to>
    <xdr:pic>
      <xdr:nvPicPr>
        <xdr:cNvPr id="62" name="Image 61"/>
        <xdr:cNvPicPr>
          <a:picLocks/>
        </xdr:cNvPicPr>
      </xdr:nvPicPr>
      <xdr:blipFill>
        <a:blip xmlns:r="http://schemas.openxmlformats.org/officeDocument/2006/relationships" r:embed="rId36" cstate="print"/>
        <a:stretch>
          <a:fillRect/>
        </a:stretch>
      </xdr:blipFill>
      <xdr:spPr>
        <a:xfrm>
          <a:off x="1295400" y="40195500"/>
          <a:ext cx="1447800" cy="1143000"/>
        </a:xfrm>
        <a:prstGeom prst="rect">
          <a:avLst/>
        </a:prstGeom>
        <a:ln>
          <a:prstDash val="solid"/>
        </a:ln>
      </xdr:spPr>
    </xdr:pic>
    <xdr:clientData/>
  </xdr:twoCellAnchor>
  <xdr:twoCellAnchor editAs="oneCell">
    <xdr:from>
      <xdr:col>1</xdr:col>
      <xdr:colOff>0</xdr:colOff>
      <xdr:row>5</xdr:row>
      <xdr:rowOff>0</xdr:rowOff>
    </xdr:from>
    <xdr:to>
      <xdr:col>2</xdr:col>
      <xdr:colOff>0</xdr:colOff>
      <xdr:row>6</xdr:row>
      <xdr:rowOff>0</xdr:rowOff>
    </xdr:to>
    <xdr:pic>
      <xdr:nvPicPr>
        <xdr:cNvPr id="63" name="Image 62"/>
        <xdr:cNvPicPr>
          <a:picLocks/>
        </xdr:cNvPicPr>
      </xdr:nvPicPr>
      <xdr:blipFill>
        <a:blip xmlns:r="http://schemas.openxmlformats.org/officeDocument/2006/relationships" r:embed="rId37" cstate="print"/>
        <a:stretch>
          <a:fillRect/>
        </a:stretch>
      </xdr:blipFill>
      <xdr:spPr>
        <a:xfrm>
          <a:off x="1295400" y="41338500"/>
          <a:ext cx="1447800" cy="1143000"/>
        </a:xfrm>
        <a:prstGeom prst="rect">
          <a:avLst/>
        </a:prstGeom>
        <a:ln>
          <a:prstDash val="solid"/>
        </a:ln>
      </xdr:spPr>
    </xdr:pic>
    <xdr:clientData/>
  </xdr:twoCellAnchor>
  <xdr:twoCellAnchor editAs="oneCell">
    <xdr:from>
      <xdr:col>1</xdr:col>
      <xdr:colOff>0</xdr:colOff>
      <xdr:row>6</xdr:row>
      <xdr:rowOff>0</xdr:rowOff>
    </xdr:from>
    <xdr:to>
      <xdr:col>2</xdr:col>
      <xdr:colOff>0</xdr:colOff>
      <xdr:row>7</xdr:row>
      <xdr:rowOff>0</xdr:rowOff>
    </xdr:to>
    <xdr:pic>
      <xdr:nvPicPr>
        <xdr:cNvPr id="64" name="Image 63"/>
        <xdr:cNvPicPr>
          <a:picLocks/>
        </xdr:cNvPicPr>
      </xdr:nvPicPr>
      <xdr:blipFill>
        <a:blip xmlns:r="http://schemas.openxmlformats.org/officeDocument/2006/relationships" r:embed="rId38" cstate="print"/>
        <a:stretch>
          <a:fillRect/>
        </a:stretch>
      </xdr:blipFill>
      <xdr:spPr>
        <a:xfrm>
          <a:off x="1295400" y="42481500"/>
          <a:ext cx="1447800" cy="1143000"/>
        </a:xfrm>
        <a:prstGeom prst="rect">
          <a:avLst/>
        </a:prstGeom>
        <a:ln>
          <a:prstDash val="solid"/>
        </a:ln>
      </xdr:spPr>
    </xdr:pic>
    <xdr:clientData/>
  </xdr:twoCellAnchor>
  <xdr:twoCellAnchor editAs="oneCell">
    <xdr:from>
      <xdr:col>1</xdr:col>
      <xdr:colOff>0</xdr:colOff>
      <xdr:row>68</xdr:row>
      <xdr:rowOff>0</xdr:rowOff>
    </xdr:from>
    <xdr:to>
      <xdr:col>2</xdr:col>
      <xdr:colOff>0</xdr:colOff>
      <xdr:row>69</xdr:row>
      <xdr:rowOff>0</xdr:rowOff>
    </xdr:to>
    <xdr:pic>
      <xdr:nvPicPr>
        <xdr:cNvPr id="65" name="Image 64"/>
        <xdr:cNvPicPr>
          <a:picLocks/>
        </xdr:cNvPicPr>
      </xdr:nvPicPr>
      <xdr:blipFill>
        <a:blip xmlns:r="http://schemas.openxmlformats.org/officeDocument/2006/relationships" r:embed="rId39" cstate="print"/>
        <a:stretch>
          <a:fillRect/>
        </a:stretch>
      </xdr:blipFill>
      <xdr:spPr>
        <a:xfrm>
          <a:off x="1295400" y="43624500"/>
          <a:ext cx="1447800" cy="1143000"/>
        </a:xfrm>
        <a:prstGeom prst="rect">
          <a:avLst/>
        </a:prstGeom>
        <a:ln>
          <a:prstDash val="solid"/>
        </a:ln>
      </xdr:spPr>
    </xdr:pic>
    <xdr:clientData/>
  </xdr:twoCellAnchor>
  <xdr:twoCellAnchor editAs="oneCell">
    <xdr:from>
      <xdr:col>1</xdr:col>
      <xdr:colOff>0</xdr:colOff>
      <xdr:row>52</xdr:row>
      <xdr:rowOff>0</xdr:rowOff>
    </xdr:from>
    <xdr:to>
      <xdr:col>2</xdr:col>
      <xdr:colOff>0</xdr:colOff>
      <xdr:row>53</xdr:row>
      <xdr:rowOff>0</xdr:rowOff>
    </xdr:to>
    <xdr:pic>
      <xdr:nvPicPr>
        <xdr:cNvPr id="66" name="Image 65"/>
        <xdr:cNvPicPr>
          <a:picLocks/>
        </xdr:cNvPicPr>
      </xdr:nvPicPr>
      <xdr:blipFill>
        <a:blip xmlns:r="http://schemas.openxmlformats.org/officeDocument/2006/relationships" r:embed="rId40" cstate="print"/>
        <a:stretch>
          <a:fillRect/>
        </a:stretch>
      </xdr:blipFill>
      <xdr:spPr>
        <a:xfrm>
          <a:off x="1295400" y="44767500"/>
          <a:ext cx="1447800" cy="1143000"/>
        </a:xfrm>
        <a:prstGeom prst="rect">
          <a:avLst/>
        </a:prstGeom>
        <a:ln>
          <a:prstDash val="solid"/>
        </a:ln>
      </xdr:spPr>
    </xdr:pic>
    <xdr:clientData/>
  </xdr:twoCellAnchor>
  <xdr:twoCellAnchor editAs="oneCell">
    <xdr:from>
      <xdr:col>1</xdr:col>
      <xdr:colOff>0</xdr:colOff>
      <xdr:row>73</xdr:row>
      <xdr:rowOff>0</xdr:rowOff>
    </xdr:from>
    <xdr:to>
      <xdr:col>2</xdr:col>
      <xdr:colOff>0</xdr:colOff>
      <xdr:row>74</xdr:row>
      <xdr:rowOff>0</xdr:rowOff>
    </xdr:to>
    <xdr:pic>
      <xdr:nvPicPr>
        <xdr:cNvPr id="67" name="Image 66"/>
        <xdr:cNvPicPr>
          <a:picLocks/>
        </xdr:cNvPicPr>
      </xdr:nvPicPr>
      <xdr:blipFill>
        <a:blip xmlns:r="http://schemas.openxmlformats.org/officeDocument/2006/relationships" r:embed="rId41" cstate="print"/>
        <a:stretch>
          <a:fillRect/>
        </a:stretch>
      </xdr:blipFill>
      <xdr:spPr>
        <a:xfrm>
          <a:off x="1295400" y="45910500"/>
          <a:ext cx="1447800" cy="1143000"/>
        </a:xfrm>
        <a:prstGeom prst="rect">
          <a:avLst/>
        </a:prstGeom>
        <a:ln>
          <a:prstDash val="solid"/>
        </a:ln>
      </xdr:spPr>
    </xdr:pic>
    <xdr:clientData/>
  </xdr:twoCellAnchor>
  <xdr:twoCellAnchor editAs="oneCell">
    <xdr:from>
      <xdr:col>1</xdr:col>
      <xdr:colOff>0</xdr:colOff>
      <xdr:row>66</xdr:row>
      <xdr:rowOff>0</xdr:rowOff>
    </xdr:from>
    <xdr:to>
      <xdr:col>2</xdr:col>
      <xdr:colOff>0</xdr:colOff>
      <xdr:row>67</xdr:row>
      <xdr:rowOff>0</xdr:rowOff>
    </xdr:to>
    <xdr:pic>
      <xdr:nvPicPr>
        <xdr:cNvPr id="68" name="Image 67"/>
        <xdr:cNvPicPr>
          <a:picLocks/>
        </xdr:cNvPicPr>
      </xdr:nvPicPr>
      <xdr:blipFill>
        <a:blip xmlns:r="http://schemas.openxmlformats.org/officeDocument/2006/relationships" r:embed="rId42" cstate="print"/>
        <a:stretch>
          <a:fillRect/>
        </a:stretch>
      </xdr:blipFill>
      <xdr:spPr>
        <a:xfrm>
          <a:off x="1295400" y="47053500"/>
          <a:ext cx="1447800" cy="1143000"/>
        </a:xfrm>
        <a:prstGeom prst="rect">
          <a:avLst/>
        </a:prstGeom>
        <a:ln>
          <a:prstDash val="solid"/>
        </a:ln>
      </xdr:spPr>
    </xdr:pic>
    <xdr:clientData/>
  </xdr:twoCellAnchor>
  <xdr:twoCellAnchor editAs="oneCell">
    <xdr:from>
      <xdr:col>1</xdr:col>
      <xdr:colOff>0</xdr:colOff>
      <xdr:row>71</xdr:row>
      <xdr:rowOff>0</xdr:rowOff>
    </xdr:from>
    <xdr:to>
      <xdr:col>2</xdr:col>
      <xdr:colOff>0</xdr:colOff>
      <xdr:row>72</xdr:row>
      <xdr:rowOff>0</xdr:rowOff>
    </xdr:to>
    <xdr:pic>
      <xdr:nvPicPr>
        <xdr:cNvPr id="69" name="Image 68"/>
        <xdr:cNvPicPr>
          <a:picLocks/>
        </xdr:cNvPicPr>
      </xdr:nvPicPr>
      <xdr:blipFill>
        <a:blip xmlns:r="http://schemas.openxmlformats.org/officeDocument/2006/relationships" r:embed="rId43" cstate="print"/>
        <a:stretch>
          <a:fillRect/>
        </a:stretch>
      </xdr:blipFill>
      <xdr:spPr>
        <a:xfrm>
          <a:off x="1295400" y="48196500"/>
          <a:ext cx="1447800" cy="1143000"/>
        </a:xfrm>
        <a:prstGeom prst="rect">
          <a:avLst/>
        </a:prstGeom>
        <a:ln>
          <a:prstDash val="solid"/>
        </a:ln>
      </xdr:spPr>
    </xdr:pic>
    <xdr:clientData/>
  </xdr:twoCellAnchor>
  <xdr:twoCellAnchor editAs="oneCell">
    <xdr:from>
      <xdr:col>1</xdr:col>
      <xdr:colOff>0</xdr:colOff>
      <xdr:row>65</xdr:row>
      <xdr:rowOff>0</xdr:rowOff>
    </xdr:from>
    <xdr:to>
      <xdr:col>2</xdr:col>
      <xdr:colOff>0</xdr:colOff>
      <xdr:row>66</xdr:row>
      <xdr:rowOff>0</xdr:rowOff>
    </xdr:to>
    <xdr:pic>
      <xdr:nvPicPr>
        <xdr:cNvPr id="70" name="Image 69"/>
        <xdr:cNvPicPr>
          <a:picLocks/>
        </xdr:cNvPicPr>
      </xdr:nvPicPr>
      <xdr:blipFill>
        <a:blip xmlns:r="http://schemas.openxmlformats.org/officeDocument/2006/relationships" r:embed="rId44" cstate="print"/>
        <a:stretch>
          <a:fillRect/>
        </a:stretch>
      </xdr:blipFill>
      <xdr:spPr>
        <a:xfrm>
          <a:off x="1295400" y="49339500"/>
          <a:ext cx="1447800" cy="1143000"/>
        </a:xfrm>
        <a:prstGeom prst="rect">
          <a:avLst/>
        </a:prstGeom>
        <a:ln>
          <a:prstDash val="solid"/>
        </a:ln>
      </xdr:spPr>
    </xdr:pic>
    <xdr:clientData/>
  </xdr:twoCellAnchor>
  <xdr:twoCellAnchor editAs="oneCell">
    <xdr:from>
      <xdr:col>1</xdr:col>
      <xdr:colOff>0</xdr:colOff>
      <xdr:row>107</xdr:row>
      <xdr:rowOff>0</xdr:rowOff>
    </xdr:from>
    <xdr:to>
      <xdr:col>2</xdr:col>
      <xdr:colOff>0</xdr:colOff>
      <xdr:row>108</xdr:row>
      <xdr:rowOff>0</xdr:rowOff>
    </xdr:to>
    <xdr:pic>
      <xdr:nvPicPr>
        <xdr:cNvPr id="71" name="Image 70"/>
        <xdr:cNvPicPr>
          <a:picLocks/>
        </xdr:cNvPicPr>
      </xdr:nvPicPr>
      <xdr:blipFill>
        <a:blip xmlns:r="http://schemas.openxmlformats.org/officeDocument/2006/relationships" r:embed="rId45" cstate="print"/>
        <a:stretch>
          <a:fillRect/>
        </a:stretch>
      </xdr:blipFill>
      <xdr:spPr>
        <a:xfrm>
          <a:off x="1295400" y="50482500"/>
          <a:ext cx="1447800" cy="1143000"/>
        </a:xfrm>
        <a:prstGeom prst="rect">
          <a:avLst/>
        </a:prstGeom>
        <a:ln>
          <a:prstDash val="solid"/>
        </a:ln>
      </xdr:spPr>
    </xdr:pic>
    <xdr:clientData/>
  </xdr:twoCellAnchor>
  <xdr:twoCellAnchor editAs="oneCell">
    <xdr:from>
      <xdr:col>1</xdr:col>
      <xdr:colOff>0</xdr:colOff>
      <xdr:row>105</xdr:row>
      <xdr:rowOff>0</xdr:rowOff>
    </xdr:from>
    <xdr:to>
      <xdr:col>2</xdr:col>
      <xdr:colOff>0</xdr:colOff>
      <xdr:row>106</xdr:row>
      <xdr:rowOff>0</xdr:rowOff>
    </xdr:to>
    <xdr:pic>
      <xdr:nvPicPr>
        <xdr:cNvPr id="72" name="Image 71"/>
        <xdr:cNvPicPr>
          <a:picLocks/>
        </xdr:cNvPicPr>
      </xdr:nvPicPr>
      <xdr:blipFill>
        <a:blip xmlns:r="http://schemas.openxmlformats.org/officeDocument/2006/relationships" r:embed="rId46" cstate="print"/>
        <a:stretch>
          <a:fillRect/>
        </a:stretch>
      </xdr:blipFill>
      <xdr:spPr>
        <a:xfrm>
          <a:off x="1295400" y="51625500"/>
          <a:ext cx="1447800" cy="1143000"/>
        </a:xfrm>
        <a:prstGeom prst="rect">
          <a:avLst/>
        </a:prstGeom>
        <a:ln>
          <a:prstDash val="solid"/>
        </a:ln>
      </xdr:spPr>
    </xdr:pic>
    <xdr:clientData/>
  </xdr:twoCellAnchor>
  <xdr:twoCellAnchor editAs="oneCell">
    <xdr:from>
      <xdr:col>1</xdr:col>
      <xdr:colOff>0</xdr:colOff>
      <xdr:row>59</xdr:row>
      <xdr:rowOff>0</xdr:rowOff>
    </xdr:from>
    <xdr:to>
      <xdr:col>2</xdr:col>
      <xdr:colOff>0</xdr:colOff>
      <xdr:row>60</xdr:row>
      <xdr:rowOff>0</xdr:rowOff>
    </xdr:to>
    <xdr:pic>
      <xdr:nvPicPr>
        <xdr:cNvPr id="73" name="Image 72"/>
        <xdr:cNvPicPr>
          <a:picLocks/>
        </xdr:cNvPicPr>
      </xdr:nvPicPr>
      <xdr:blipFill>
        <a:blip xmlns:r="http://schemas.openxmlformats.org/officeDocument/2006/relationships" r:embed="rId47" cstate="print"/>
        <a:stretch>
          <a:fillRect/>
        </a:stretch>
      </xdr:blipFill>
      <xdr:spPr>
        <a:xfrm>
          <a:off x="1295400" y="52768500"/>
          <a:ext cx="1447800" cy="1143000"/>
        </a:xfrm>
        <a:prstGeom prst="rect">
          <a:avLst/>
        </a:prstGeom>
        <a:ln>
          <a:prstDash val="solid"/>
        </a:ln>
      </xdr:spPr>
    </xdr:pic>
    <xdr:clientData/>
  </xdr:twoCellAnchor>
  <xdr:twoCellAnchor editAs="oneCell">
    <xdr:from>
      <xdr:col>1</xdr:col>
      <xdr:colOff>0</xdr:colOff>
      <xdr:row>38</xdr:row>
      <xdr:rowOff>0</xdr:rowOff>
    </xdr:from>
    <xdr:to>
      <xdr:col>2</xdr:col>
      <xdr:colOff>0</xdr:colOff>
      <xdr:row>39</xdr:row>
      <xdr:rowOff>0</xdr:rowOff>
    </xdr:to>
    <xdr:pic>
      <xdr:nvPicPr>
        <xdr:cNvPr id="74" name="Image 73"/>
        <xdr:cNvPicPr>
          <a:picLocks/>
        </xdr:cNvPicPr>
      </xdr:nvPicPr>
      <xdr:blipFill>
        <a:blip xmlns:r="http://schemas.openxmlformats.org/officeDocument/2006/relationships" r:embed="rId48" cstate="print"/>
        <a:stretch>
          <a:fillRect/>
        </a:stretch>
      </xdr:blipFill>
      <xdr:spPr>
        <a:xfrm>
          <a:off x="1295400" y="53911500"/>
          <a:ext cx="1447800" cy="1143000"/>
        </a:xfrm>
        <a:prstGeom prst="rect">
          <a:avLst/>
        </a:prstGeom>
        <a:ln>
          <a:prstDash val="solid"/>
        </a:ln>
      </xdr:spPr>
    </xdr:pic>
    <xdr:clientData/>
  </xdr:twoCellAnchor>
  <xdr:twoCellAnchor editAs="oneCell">
    <xdr:from>
      <xdr:col>1</xdr:col>
      <xdr:colOff>0</xdr:colOff>
      <xdr:row>60</xdr:row>
      <xdr:rowOff>0</xdr:rowOff>
    </xdr:from>
    <xdr:to>
      <xdr:col>2</xdr:col>
      <xdr:colOff>0</xdr:colOff>
      <xdr:row>61</xdr:row>
      <xdr:rowOff>0</xdr:rowOff>
    </xdr:to>
    <xdr:pic>
      <xdr:nvPicPr>
        <xdr:cNvPr id="75" name="Image 74"/>
        <xdr:cNvPicPr>
          <a:picLocks/>
        </xdr:cNvPicPr>
      </xdr:nvPicPr>
      <xdr:blipFill>
        <a:blip xmlns:r="http://schemas.openxmlformats.org/officeDocument/2006/relationships" r:embed="rId49" cstate="print"/>
        <a:stretch>
          <a:fillRect/>
        </a:stretch>
      </xdr:blipFill>
      <xdr:spPr>
        <a:xfrm>
          <a:off x="1295400" y="55054500"/>
          <a:ext cx="1447800" cy="1143000"/>
        </a:xfrm>
        <a:prstGeom prst="rect">
          <a:avLst/>
        </a:prstGeom>
        <a:ln>
          <a:prstDash val="solid"/>
        </a:ln>
      </xdr:spPr>
    </xdr:pic>
    <xdr:clientData/>
  </xdr:twoCellAnchor>
  <xdr:twoCellAnchor editAs="oneCell">
    <xdr:from>
      <xdr:col>1</xdr:col>
      <xdr:colOff>0</xdr:colOff>
      <xdr:row>41</xdr:row>
      <xdr:rowOff>0</xdr:rowOff>
    </xdr:from>
    <xdr:to>
      <xdr:col>2</xdr:col>
      <xdr:colOff>0</xdr:colOff>
      <xdr:row>42</xdr:row>
      <xdr:rowOff>0</xdr:rowOff>
    </xdr:to>
    <xdr:pic>
      <xdr:nvPicPr>
        <xdr:cNvPr id="76" name="Image 75"/>
        <xdr:cNvPicPr>
          <a:picLocks/>
        </xdr:cNvPicPr>
      </xdr:nvPicPr>
      <xdr:blipFill>
        <a:blip xmlns:r="http://schemas.openxmlformats.org/officeDocument/2006/relationships" r:embed="rId50" cstate="print"/>
        <a:stretch>
          <a:fillRect/>
        </a:stretch>
      </xdr:blipFill>
      <xdr:spPr>
        <a:xfrm>
          <a:off x="1295400" y="56197500"/>
          <a:ext cx="1447800" cy="1143000"/>
        </a:xfrm>
        <a:prstGeom prst="rect">
          <a:avLst/>
        </a:prstGeom>
        <a:ln>
          <a:prstDash val="solid"/>
        </a:ln>
      </xdr:spPr>
    </xdr:pic>
    <xdr:clientData/>
  </xdr:twoCellAnchor>
  <xdr:twoCellAnchor editAs="oneCell">
    <xdr:from>
      <xdr:col>1</xdr:col>
      <xdr:colOff>0</xdr:colOff>
      <xdr:row>63</xdr:row>
      <xdr:rowOff>0</xdr:rowOff>
    </xdr:from>
    <xdr:to>
      <xdr:col>2</xdr:col>
      <xdr:colOff>0</xdr:colOff>
      <xdr:row>64</xdr:row>
      <xdr:rowOff>0</xdr:rowOff>
    </xdr:to>
    <xdr:pic>
      <xdr:nvPicPr>
        <xdr:cNvPr id="77" name="Image 76"/>
        <xdr:cNvPicPr>
          <a:picLocks/>
        </xdr:cNvPicPr>
      </xdr:nvPicPr>
      <xdr:blipFill>
        <a:blip xmlns:r="http://schemas.openxmlformats.org/officeDocument/2006/relationships" r:embed="rId51" cstate="print"/>
        <a:stretch>
          <a:fillRect/>
        </a:stretch>
      </xdr:blipFill>
      <xdr:spPr>
        <a:xfrm>
          <a:off x="1295400" y="57340500"/>
          <a:ext cx="1447800" cy="1143000"/>
        </a:xfrm>
        <a:prstGeom prst="rect">
          <a:avLst/>
        </a:prstGeom>
        <a:ln>
          <a:prstDash val="solid"/>
        </a:ln>
      </xdr:spPr>
    </xdr:pic>
    <xdr:clientData/>
  </xdr:twoCellAnchor>
  <xdr:twoCellAnchor editAs="oneCell">
    <xdr:from>
      <xdr:col>1</xdr:col>
      <xdr:colOff>0</xdr:colOff>
      <xdr:row>64</xdr:row>
      <xdr:rowOff>0</xdr:rowOff>
    </xdr:from>
    <xdr:to>
      <xdr:col>2</xdr:col>
      <xdr:colOff>0</xdr:colOff>
      <xdr:row>65</xdr:row>
      <xdr:rowOff>0</xdr:rowOff>
    </xdr:to>
    <xdr:pic>
      <xdr:nvPicPr>
        <xdr:cNvPr id="78" name="Image 77"/>
        <xdr:cNvPicPr>
          <a:picLocks/>
        </xdr:cNvPicPr>
      </xdr:nvPicPr>
      <xdr:blipFill>
        <a:blip xmlns:r="http://schemas.openxmlformats.org/officeDocument/2006/relationships" r:embed="rId52" cstate="print"/>
        <a:stretch>
          <a:fillRect/>
        </a:stretch>
      </xdr:blipFill>
      <xdr:spPr>
        <a:xfrm>
          <a:off x="1295400" y="58483500"/>
          <a:ext cx="1447800" cy="1143000"/>
        </a:xfrm>
        <a:prstGeom prst="rect">
          <a:avLst/>
        </a:prstGeom>
        <a:ln>
          <a:prstDash val="solid"/>
        </a:ln>
      </xdr:spPr>
    </xdr:pic>
    <xdr:clientData/>
  </xdr:twoCellAnchor>
  <xdr:twoCellAnchor editAs="oneCell">
    <xdr:from>
      <xdr:col>1</xdr:col>
      <xdr:colOff>0</xdr:colOff>
      <xdr:row>99</xdr:row>
      <xdr:rowOff>0</xdr:rowOff>
    </xdr:from>
    <xdr:to>
      <xdr:col>2</xdr:col>
      <xdr:colOff>0</xdr:colOff>
      <xdr:row>100</xdr:row>
      <xdr:rowOff>0</xdr:rowOff>
    </xdr:to>
    <xdr:pic>
      <xdr:nvPicPr>
        <xdr:cNvPr id="79" name="Image 78"/>
        <xdr:cNvPicPr>
          <a:picLocks/>
        </xdr:cNvPicPr>
      </xdr:nvPicPr>
      <xdr:blipFill>
        <a:blip xmlns:r="http://schemas.openxmlformats.org/officeDocument/2006/relationships" r:embed="rId53" cstate="print"/>
        <a:stretch>
          <a:fillRect/>
        </a:stretch>
      </xdr:blipFill>
      <xdr:spPr>
        <a:xfrm>
          <a:off x="1295400" y="59626500"/>
          <a:ext cx="1447800" cy="1143000"/>
        </a:xfrm>
        <a:prstGeom prst="rect">
          <a:avLst/>
        </a:prstGeom>
        <a:ln>
          <a:prstDash val="solid"/>
        </a:ln>
      </xdr:spPr>
    </xdr:pic>
    <xdr:clientData/>
  </xdr:twoCellAnchor>
  <xdr:twoCellAnchor editAs="oneCell">
    <xdr:from>
      <xdr:col>1</xdr:col>
      <xdr:colOff>0</xdr:colOff>
      <xdr:row>96</xdr:row>
      <xdr:rowOff>0</xdr:rowOff>
    </xdr:from>
    <xdr:to>
      <xdr:col>2</xdr:col>
      <xdr:colOff>0</xdr:colOff>
      <xdr:row>97</xdr:row>
      <xdr:rowOff>0</xdr:rowOff>
    </xdr:to>
    <xdr:pic>
      <xdr:nvPicPr>
        <xdr:cNvPr id="80" name="Image 79"/>
        <xdr:cNvPicPr>
          <a:picLocks/>
        </xdr:cNvPicPr>
      </xdr:nvPicPr>
      <xdr:blipFill>
        <a:blip xmlns:r="http://schemas.openxmlformats.org/officeDocument/2006/relationships" r:embed="rId54" cstate="print"/>
        <a:stretch>
          <a:fillRect/>
        </a:stretch>
      </xdr:blipFill>
      <xdr:spPr>
        <a:xfrm>
          <a:off x="1295400" y="60769500"/>
          <a:ext cx="1447800" cy="1143000"/>
        </a:xfrm>
        <a:prstGeom prst="rect">
          <a:avLst/>
        </a:prstGeom>
        <a:ln>
          <a:prstDash val="solid"/>
        </a:ln>
      </xdr:spPr>
    </xdr:pic>
    <xdr:clientData/>
  </xdr:twoCellAnchor>
  <xdr:twoCellAnchor editAs="oneCell">
    <xdr:from>
      <xdr:col>1</xdr:col>
      <xdr:colOff>0</xdr:colOff>
      <xdr:row>51</xdr:row>
      <xdr:rowOff>0</xdr:rowOff>
    </xdr:from>
    <xdr:to>
      <xdr:col>2</xdr:col>
      <xdr:colOff>0</xdr:colOff>
      <xdr:row>52</xdr:row>
      <xdr:rowOff>0</xdr:rowOff>
    </xdr:to>
    <xdr:pic>
      <xdr:nvPicPr>
        <xdr:cNvPr id="81" name="Image 80"/>
        <xdr:cNvPicPr>
          <a:picLocks/>
        </xdr:cNvPicPr>
      </xdr:nvPicPr>
      <xdr:blipFill>
        <a:blip xmlns:r="http://schemas.openxmlformats.org/officeDocument/2006/relationships" r:embed="rId55" cstate="print"/>
        <a:stretch>
          <a:fillRect/>
        </a:stretch>
      </xdr:blipFill>
      <xdr:spPr>
        <a:xfrm>
          <a:off x="1295400" y="61912500"/>
          <a:ext cx="1447800" cy="1143000"/>
        </a:xfrm>
        <a:prstGeom prst="rect">
          <a:avLst/>
        </a:prstGeom>
        <a:ln>
          <a:prstDash val="solid"/>
        </a:ln>
      </xdr:spPr>
    </xdr:pic>
    <xdr:clientData/>
  </xdr:twoCellAnchor>
  <xdr:twoCellAnchor editAs="oneCell">
    <xdr:from>
      <xdr:col>1</xdr:col>
      <xdr:colOff>0</xdr:colOff>
      <xdr:row>37</xdr:row>
      <xdr:rowOff>0</xdr:rowOff>
    </xdr:from>
    <xdr:to>
      <xdr:col>2</xdr:col>
      <xdr:colOff>0</xdr:colOff>
      <xdr:row>38</xdr:row>
      <xdr:rowOff>0</xdr:rowOff>
    </xdr:to>
    <xdr:pic>
      <xdr:nvPicPr>
        <xdr:cNvPr id="82" name="Image 81"/>
        <xdr:cNvPicPr>
          <a:picLocks/>
        </xdr:cNvPicPr>
      </xdr:nvPicPr>
      <xdr:blipFill>
        <a:blip xmlns:r="http://schemas.openxmlformats.org/officeDocument/2006/relationships" r:embed="rId56" cstate="print"/>
        <a:stretch>
          <a:fillRect/>
        </a:stretch>
      </xdr:blipFill>
      <xdr:spPr>
        <a:xfrm>
          <a:off x="1295400" y="63055500"/>
          <a:ext cx="1447800" cy="1143000"/>
        </a:xfrm>
        <a:prstGeom prst="rect">
          <a:avLst/>
        </a:prstGeom>
        <a:ln>
          <a:prstDash val="solid"/>
        </a:ln>
      </xdr:spPr>
    </xdr:pic>
    <xdr:clientData/>
  </xdr:twoCellAnchor>
  <xdr:twoCellAnchor editAs="oneCell">
    <xdr:from>
      <xdr:col>1</xdr:col>
      <xdr:colOff>0</xdr:colOff>
      <xdr:row>43</xdr:row>
      <xdr:rowOff>0</xdr:rowOff>
    </xdr:from>
    <xdr:to>
      <xdr:col>2</xdr:col>
      <xdr:colOff>0</xdr:colOff>
      <xdr:row>44</xdr:row>
      <xdr:rowOff>0</xdr:rowOff>
    </xdr:to>
    <xdr:pic>
      <xdr:nvPicPr>
        <xdr:cNvPr id="83" name="Image 82"/>
        <xdr:cNvPicPr>
          <a:picLocks/>
        </xdr:cNvPicPr>
      </xdr:nvPicPr>
      <xdr:blipFill>
        <a:blip xmlns:r="http://schemas.openxmlformats.org/officeDocument/2006/relationships" r:embed="rId57" cstate="print"/>
        <a:stretch>
          <a:fillRect/>
        </a:stretch>
      </xdr:blipFill>
      <xdr:spPr>
        <a:xfrm>
          <a:off x="1295400" y="64198500"/>
          <a:ext cx="1447800" cy="1143000"/>
        </a:xfrm>
        <a:prstGeom prst="rect">
          <a:avLst/>
        </a:prstGeom>
        <a:ln>
          <a:prstDash val="solid"/>
        </a:ln>
      </xdr:spPr>
    </xdr:pic>
    <xdr:clientData/>
  </xdr:twoCellAnchor>
  <xdr:twoCellAnchor editAs="oneCell">
    <xdr:from>
      <xdr:col>1</xdr:col>
      <xdr:colOff>0</xdr:colOff>
      <xdr:row>44</xdr:row>
      <xdr:rowOff>0</xdr:rowOff>
    </xdr:from>
    <xdr:to>
      <xdr:col>2</xdr:col>
      <xdr:colOff>0</xdr:colOff>
      <xdr:row>45</xdr:row>
      <xdr:rowOff>0</xdr:rowOff>
    </xdr:to>
    <xdr:pic>
      <xdr:nvPicPr>
        <xdr:cNvPr id="84" name="Image 83"/>
        <xdr:cNvPicPr>
          <a:picLocks/>
        </xdr:cNvPicPr>
      </xdr:nvPicPr>
      <xdr:blipFill>
        <a:blip xmlns:r="http://schemas.openxmlformats.org/officeDocument/2006/relationships" r:embed="rId58" cstate="print"/>
        <a:stretch>
          <a:fillRect/>
        </a:stretch>
      </xdr:blipFill>
      <xdr:spPr>
        <a:xfrm>
          <a:off x="1295400" y="65341500"/>
          <a:ext cx="1447800" cy="1143000"/>
        </a:xfrm>
        <a:prstGeom prst="rect">
          <a:avLst/>
        </a:prstGeom>
        <a:ln>
          <a:prstDash val="solid"/>
        </a:ln>
      </xdr:spPr>
    </xdr:pic>
    <xdr:clientData/>
  </xdr:twoCellAnchor>
  <xdr:twoCellAnchor editAs="oneCell">
    <xdr:from>
      <xdr:col>1</xdr:col>
      <xdr:colOff>0</xdr:colOff>
      <xdr:row>56</xdr:row>
      <xdr:rowOff>0</xdr:rowOff>
    </xdr:from>
    <xdr:to>
      <xdr:col>2</xdr:col>
      <xdr:colOff>0</xdr:colOff>
      <xdr:row>57</xdr:row>
      <xdr:rowOff>0</xdr:rowOff>
    </xdr:to>
    <xdr:pic>
      <xdr:nvPicPr>
        <xdr:cNvPr id="85" name="Image 84"/>
        <xdr:cNvPicPr>
          <a:picLocks/>
        </xdr:cNvPicPr>
      </xdr:nvPicPr>
      <xdr:blipFill>
        <a:blip xmlns:r="http://schemas.openxmlformats.org/officeDocument/2006/relationships" r:embed="rId59" cstate="print"/>
        <a:stretch>
          <a:fillRect/>
        </a:stretch>
      </xdr:blipFill>
      <xdr:spPr>
        <a:xfrm>
          <a:off x="1295400" y="66484500"/>
          <a:ext cx="1447800" cy="1143000"/>
        </a:xfrm>
        <a:prstGeom prst="rect">
          <a:avLst/>
        </a:prstGeom>
        <a:ln>
          <a:prstDash val="solid"/>
        </a:ln>
      </xdr:spPr>
    </xdr:pic>
    <xdr:clientData/>
  </xdr:twoCellAnchor>
  <xdr:twoCellAnchor editAs="oneCell">
    <xdr:from>
      <xdr:col>1</xdr:col>
      <xdr:colOff>0</xdr:colOff>
      <xdr:row>57</xdr:row>
      <xdr:rowOff>0</xdr:rowOff>
    </xdr:from>
    <xdr:to>
      <xdr:col>2</xdr:col>
      <xdr:colOff>0</xdr:colOff>
      <xdr:row>58</xdr:row>
      <xdr:rowOff>0</xdr:rowOff>
    </xdr:to>
    <xdr:pic>
      <xdr:nvPicPr>
        <xdr:cNvPr id="86" name="Image 85"/>
        <xdr:cNvPicPr>
          <a:picLocks/>
        </xdr:cNvPicPr>
      </xdr:nvPicPr>
      <xdr:blipFill>
        <a:blip xmlns:r="http://schemas.openxmlformats.org/officeDocument/2006/relationships" r:embed="rId60" cstate="print"/>
        <a:stretch>
          <a:fillRect/>
        </a:stretch>
      </xdr:blipFill>
      <xdr:spPr>
        <a:xfrm>
          <a:off x="1295400" y="67627500"/>
          <a:ext cx="1447800" cy="1143000"/>
        </a:xfrm>
        <a:prstGeom prst="rect">
          <a:avLst/>
        </a:prstGeom>
        <a:ln>
          <a:prstDash val="solid"/>
        </a:ln>
      </xdr:spPr>
    </xdr:pic>
    <xdr:clientData/>
  </xdr:twoCellAnchor>
  <xdr:twoCellAnchor editAs="oneCell">
    <xdr:from>
      <xdr:col>1</xdr:col>
      <xdr:colOff>0</xdr:colOff>
      <xdr:row>100</xdr:row>
      <xdr:rowOff>0</xdr:rowOff>
    </xdr:from>
    <xdr:to>
      <xdr:col>2</xdr:col>
      <xdr:colOff>0</xdr:colOff>
      <xdr:row>101</xdr:row>
      <xdr:rowOff>0</xdr:rowOff>
    </xdr:to>
    <xdr:pic>
      <xdr:nvPicPr>
        <xdr:cNvPr id="87" name="Image 86"/>
        <xdr:cNvPicPr>
          <a:picLocks/>
        </xdr:cNvPicPr>
      </xdr:nvPicPr>
      <xdr:blipFill>
        <a:blip xmlns:r="http://schemas.openxmlformats.org/officeDocument/2006/relationships" r:embed="rId61" cstate="print"/>
        <a:stretch>
          <a:fillRect/>
        </a:stretch>
      </xdr:blipFill>
      <xdr:spPr>
        <a:xfrm>
          <a:off x="1295400" y="68770500"/>
          <a:ext cx="1447800" cy="1143000"/>
        </a:xfrm>
        <a:prstGeom prst="rect">
          <a:avLst/>
        </a:prstGeom>
        <a:ln>
          <a:prstDash val="solid"/>
        </a:ln>
      </xdr:spPr>
    </xdr:pic>
    <xdr:clientData/>
  </xdr:twoCellAnchor>
  <xdr:twoCellAnchor editAs="oneCell">
    <xdr:from>
      <xdr:col>1</xdr:col>
      <xdr:colOff>0</xdr:colOff>
      <xdr:row>97</xdr:row>
      <xdr:rowOff>0</xdr:rowOff>
    </xdr:from>
    <xdr:to>
      <xdr:col>2</xdr:col>
      <xdr:colOff>0</xdr:colOff>
      <xdr:row>98</xdr:row>
      <xdr:rowOff>0</xdr:rowOff>
    </xdr:to>
    <xdr:pic>
      <xdr:nvPicPr>
        <xdr:cNvPr id="88" name="Image 87"/>
        <xdr:cNvPicPr>
          <a:picLocks/>
        </xdr:cNvPicPr>
      </xdr:nvPicPr>
      <xdr:blipFill>
        <a:blip xmlns:r="http://schemas.openxmlformats.org/officeDocument/2006/relationships" r:embed="rId62" cstate="print"/>
        <a:stretch>
          <a:fillRect/>
        </a:stretch>
      </xdr:blipFill>
      <xdr:spPr>
        <a:xfrm>
          <a:off x="1295400" y="69913500"/>
          <a:ext cx="1447800" cy="1143000"/>
        </a:xfrm>
        <a:prstGeom prst="rect">
          <a:avLst/>
        </a:prstGeom>
        <a:ln>
          <a:prstDash val="solid"/>
        </a:ln>
      </xdr:spPr>
    </xdr:pic>
    <xdr:clientData/>
  </xdr:twoCellAnchor>
  <xdr:twoCellAnchor editAs="oneCell">
    <xdr:from>
      <xdr:col>1</xdr:col>
      <xdr:colOff>0</xdr:colOff>
      <xdr:row>50</xdr:row>
      <xdr:rowOff>0</xdr:rowOff>
    </xdr:from>
    <xdr:to>
      <xdr:col>2</xdr:col>
      <xdr:colOff>0</xdr:colOff>
      <xdr:row>51</xdr:row>
      <xdr:rowOff>0</xdr:rowOff>
    </xdr:to>
    <xdr:pic>
      <xdr:nvPicPr>
        <xdr:cNvPr id="89" name="Image 88"/>
        <xdr:cNvPicPr>
          <a:picLocks/>
        </xdr:cNvPicPr>
      </xdr:nvPicPr>
      <xdr:blipFill>
        <a:blip xmlns:r="http://schemas.openxmlformats.org/officeDocument/2006/relationships" r:embed="rId55" cstate="print"/>
        <a:stretch>
          <a:fillRect/>
        </a:stretch>
      </xdr:blipFill>
      <xdr:spPr>
        <a:xfrm>
          <a:off x="1295400" y="71056500"/>
          <a:ext cx="1447800" cy="1143000"/>
        </a:xfrm>
        <a:prstGeom prst="rect">
          <a:avLst/>
        </a:prstGeom>
        <a:ln>
          <a:prstDash val="solid"/>
        </a:ln>
      </xdr:spPr>
    </xdr:pic>
    <xdr:clientData/>
  </xdr:twoCellAnchor>
  <xdr:twoCellAnchor editAs="oneCell">
    <xdr:from>
      <xdr:col>1</xdr:col>
      <xdr:colOff>0</xdr:colOff>
      <xdr:row>94</xdr:row>
      <xdr:rowOff>0</xdr:rowOff>
    </xdr:from>
    <xdr:to>
      <xdr:col>2</xdr:col>
      <xdr:colOff>0</xdr:colOff>
      <xdr:row>95</xdr:row>
      <xdr:rowOff>0</xdr:rowOff>
    </xdr:to>
    <xdr:pic>
      <xdr:nvPicPr>
        <xdr:cNvPr id="90" name="Image 89"/>
        <xdr:cNvPicPr>
          <a:picLocks/>
        </xdr:cNvPicPr>
      </xdr:nvPicPr>
      <xdr:blipFill>
        <a:blip xmlns:r="http://schemas.openxmlformats.org/officeDocument/2006/relationships" r:embed="rId63" cstate="print"/>
        <a:stretch>
          <a:fillRect/>
        </a:stretch>
      </xdr:blipFill>
      <xdr:spPr>
        <a:xfrm>
          <a:off x="1295400" y="72199500"/>
          <a:ext cx="1447800" cy="1143000"/>
        </a:xfrm>
        <a:prstGeom prst="rect">
          <a:avLst/>
        </a:prstGeom>
        <a:ln>
          <a:prstDash val="solid"/>
        </a:ln>
      </xdr:spPr>
    </xdr:pic>
    <xdr:clientData/>
  </xdr:twoCellAnchor>
  <xdr:twoCellAnchor editAs="oneCell">
    <xdr:from>
      <xdr:col>1</xdr:col>
      <xdr:colOff>0</xdr:colOff>
      <xdr:row>82</xdr:row>
      <xdr:rowOff>0</xdr:rowOff>
    </xdr:from>
    <xdr:to>
      <xdr:col>2</xdr:col>
      <xdr:colOff>0</xdr:colOff>
      <xdr:row>83</xdr:row>
      <xdr:rowOff>0</xdr:rowOff>
    </xdr:to>
    <xdr:pic>
      <xdr:nvPicPr>
        <xdr:cNvPr id="91" name="Image 90"/>
        <xdr:cNvPicPr>
          <a:picLocks/>
        </xdr:cNvPicPr>
      </xdr:nvPicPr>
      <xdr:blipFill>
        <a:blip xmlns:r="http://schemas.openxmlformats.org/officeDocument/2006/relationships" r:embed="rId64" cstate="print"/>
        <a:stretch>
          <a:fillRect/>
        </a:stretch>
      </xdr:blipFill>
      <xdr:spPr>
        <a:xfrm>
          <a:off x="1295400" y="73342500"/>
          <a:ext cx="1447800" cy="1143000"/>
        </a:xfrm>
        <a:prstGeom prst="rect">
          <a:avLst/>
        </a:prstGeom>
        <a:ln>
          <a:prstDash val="solid"/>
        </a:ln>
      </xdr:spPr>
    </xdr:pic>
    <xdr:clientData/>
  </xdr:twoCellAnchor>
  <xdr:twoCellAnchor editAs="oneCell">
    <xdr:from>
      <xdr:col>1</xdr:col>
      <xdr:colOff>0</xdr:colOff>
      <xdr:row>79</xdr:row>
      <xdr:rowOff>0</xdr:rowOff>
    </xdr:from>
    <xdr:to>
      <xdr:col>2</xdr:col>
      <xdr:colOff>0</xdr:colOff>
      <xdr:row>80</xdr:row>
      <xdr:rowOff>0</xdr:rowOff>
    </xdr:to>
    <xdr:pic>
      <xdr:nvPicPr>
        <xdr:cNvPr id="92" name="Image 91"/>
        <xdr:cNvPicPr>
          <a:picLocks/>
        </xdr:cNvPicPr>
      </xdr:nvPicPr>
      <xdr:blipFill>
        <a:blip xmlns:r="http://schemas.openxmlformats.org/officeDocument/2006/relationships" r:embed="rId65" cstate="print"/>
        <a:stretch>
          <a:fillRect/>
        </a:stretch>
      </xdr:blipFill>
      <xdr:spPr>
        <a:xfrm>
          <a:off x="1295400" y="74485500"/>
          <a:ext cx="1447800" cy="1143000"/>
        </a:xfrm>
        <a:prstGeom prst="rect">
          <a:avLst/>
        </a:prstGeom>
        <a:ln>
          <a:prstDash val="solid"/>
        </a:ln>
      </xdr:spPr>
    </xdr:pic>
    <xdr:clientData/>
  </xdr:twoCellAnchor>
  <xdr:twoCellAnchor editAs="oneCell">
    <xdr:from>
      <xdr:col>1</xdr:col>
      <xdr:colOff>0</xdr:colOff>
      <xdr:row>84</xdr:row>
      <xdr:rowOff>0</xdr:rowOff>
    </xdr:from>
    <xdr:to>
      <xdr:col>2</xdr:col>
      <xdr:colOff>0</xdr:colOff>
      <xdr:row>85</xdr:row>
      <xdr:rowOff>0</xdr:rowOff>
    </xdr:to>
    <xdr:pic>
      <xdr:nvPicPr>
        <xdr:cNvPr id="93" name="Image 92"/>
        <xdr:cNvPicPr>
          <a:picLocks/>
        </xdr:cNvPicPr>
      </xdr:nvPicPr>
      <xdr:blipFill>
        <a:blip xmlns:r="http://schemas.openxmlformats.org/officeDocument/2006/relationships" r:embed="rId66" cstate="print"/>
        <a:stretch>
          <a:fillRect/>
        </a:stretch>
      </xdr:blipFill>
      <xdr:spPr>
        <a:xfrm>
          <a:off x="1295400" y="75628500"/>
          <a:ext cx="1447800" cy="1143000"/>
        </a:xfrm>
        <a:prstGeom prst="rect">
          <a:avLst/>
        </a:prstGeom>
        <a:ln>
          <a:prstDash val="solid"/>
        </a:ln>
      </xdr:spPr>
    </xdr:pic>
    <xdr:clientData/>
  </xdr:twoCellAnchor>
  <xdr:twoCellAnchor editAs="oneCell">
    <xdr:from>
      <xdr:col>1</xdr:col>
      <xdr:colOff>0</xdr:colOff>
      <xdr:row>91</xdr:row>
      <xdr:rowOff>0</xdr:rowOff>
    </xdr:from>
    <xdr:to>
      <xdr:col>2</xdr:col>
      <xdr:colOff>0</xdr:colOff>
      <xdr:row>92</xdr:row>
      <xdr:rowOff>0</xdr:rowOff>
    </xdr:to>
    <xdr:pic>
      <xdr:nvPicPr>
        <xdr:cNvPr id="94" name="Image 93"/>
        <xdr:cNvPicPr>
          <a:picLocks/>
        </xdr:cNvPicPr>
      </xdr:nvPicPr>
      <xdr:blipFill>
        <a:blip xmlns:r="http://schemas.openxmlformats.org/officeDocument/2006/relationships" r:embed="rId67" cstate="print"/>
        <a:stretch>
          <a:fillRect/>
        </a:stretch>
      </xdr:blipFill>
      <xdr:spPr>
        <a:xfrm>
          <a:off x="1295400" y="76771500"/>
          <a:ext cx="1447800" cy="1143000"/>
        </a:xfrm>
        <a:prstGeom prst="rect">
          <a:avLst/>
        </a:prstGeom>
        <a:ln>
          <a:prstDash val="solid"/>
        </a:ln>
      </xdr:spPr>
    </xdr:pic>
    <xdr:clientData/>
  </xdr:twoCellAnchor>
  <xdr:twoCellAnchor editAs="oneCell">
    <xdr:from>
      <xdr:col>1</xdr:col>
      <xdr:colOff>0</xdr:colOff>
      <xdr:row>85</xdr:row>
      <xdr:rowOff>0</xdr:rowOff>
    </xdr:from>
    <xdr:to>
      <xdr:col>2</xdr:col>
      <xdr:colOff>0</xdr:colOff>
      <xdr:row>86</xdr:row>
      <xdr:rowOff>0</xdr:rowOff>
    </xdr:to>
    <xdr:pic>
      <xdr:nvPicPr>
        <xdr:cNvPr id="95" name="Image 94"/>
        <xdr:cNvPicPr>
          <a:picLocks/>
        </xdr:cNvPicPr>
      </xdr:nvPicPr>
      <xdr:blipFill>
        <a:blip xmlns:r="http://schemas.openxmlformats.org/officeDocument/2006/relationships" r:embed="rId68" cstate="print"/>
        <a:stretch>
          <a:fillRect/>
        </a:stretch>
      </xdr:blipFill>
      <xdr:spPr>
        <a:xfrm>
          <a:off x="1295400" y="77914500"/>
          <a:ext cx="1447800" cy="1143000"/>
        </a:xfrm>
        <a:prstGeom prst="rect">
          <a:avLst/>
        </a:prstGeom>
        <a:ln>
          <a:prstDash val="solid"/>
        </a:ln>
      </xdr:spPr>
    </xdr:pic>
    <xdr:clientData/>
  </xdr:twoCellAnchor>
  <xdr:twoCellAnchor editAs="oneCell">
    <xdr:from>
      <xdr:col>1</xdr:col>
      <xdr:colOff>0</xdr:colOff>
      <xdr:row>87</xdr:row>
      <xdr:rowOff>0</xdr:rowOff>
    </xdr:from>
    <xdr:to>
      <xdr:col>2</xdr:col>
      <xdr:colOff>0</xdr:colOff>
      <xdr:row>88</xdr:row>
      <xdr:rowOff>0</xdr:rowOff>
    </xdr:to>
    <xdr:pic>
      <xdr:nvPicPr>
        <xdr:cNvPr id="96" name="Image 95"/>
        <xdr:cNvPicPr>
          <a:picLocks/>
        </xdr:cNvPicPr>
      </xdr:nvPicPr>
      <xdr:blipFill>
        <a:blip xmlns:r="http://schemas.openxmlformats.org/officeDocument/2006/relationships" r:embed="rId69" cstate="print"/>
        <a:stretch>
          <a:fillRect/>
        </a:stretch>
      </xdr:blipFill>
      <xdr:spPr>
        <a:xfrm>
          <a:off x="1295400" y="79057500"/>
          <a:ext cx="1447800" cy="1143000"/>
        </a:xfrm>
        <a:prstGeom prst="rect">
          <a:avLst/>
        </a:prstGeom>
        <a:ln>
          <a:prstDash val="solid"/>
        </a:ln>
      </xdr:spPr>
    </xdr:pic>
    <xdr:clientData/>
  </xdr:twoCellAnchor>
  <xdr:twoCellAnchor editAs="oneCell">
    <xdr:from>
      <xdr:col>1</xdr:col>
      <xdr:colOff>0</xdr:colOff>
      <xdr:row>22</xdr:row>
      <xdr:rowOff>0</xdr:rowOff>
    </xdr:from>
    <xdr:to>
      <xdr:col>2</xdr:col>
      <xdr:colOff>0</xdr:colOff>
      <xdr:row>23</xdr:row>
      <xdr:rowOff>0</xdr:rowOff>
    </xdr:to>
    <xdr:pic>
      <xdr:nvPicPr>
        <xdr:cNvPr id="97" name="Image 96"/>
        <xdr:cNvPicPr>
          <a:picLocks/>
        </xdr:cNvPicPr>
      </xdr:nvPicPr>
      <xdr:blipFill>
        <a:blip xmlns:r="http://schemas.openxmlformats.org/officeDocument/2006/relationships" r:embed="rId70" cstate="print"/>
        <a:stretch>
          <a:fillRect/>
        </a:stretch>
      </xdr:blipFill>
      <xdr:spPr>
        <a:xfrm>
          <a:off x="1295400" y="80200500"/>
          <a:ext cx="1447800" cy="1143000"/>
        </a:xfrm>
        <a:prstGeom prst="rect">
          <a:avLst/>
        </a:prstGeom>
        <a:ln>
          <a:prstDash val="solid"/>
        </a:ln>
      </xdr:spPr>
    </xdr:pic>
    <xdr:clientData/>
  </xdr:twoCellAnchor>
  <xdr:twoCellAnchor editAs="oneCell">
    <xdr:from>
      <xdr:col>1</xdr:col>
      <xdr:colOff>0</xdr:colOff>
      <xdr:row>25</xdr:row>
      <xdr:rowOff>0</xdr:rowOff>
    </xdr:from>
    <xdr:to>
      <xdr:col>2</xdr:col>
      <xdr:colOff>0</xdr:colOff>
      <xdr:row>26</xdr:row>
      <xdr:rowOff>0</xdr:rowOff>
    </xdr:to>
    <xdr:pic>
      <xdr:nvPicPr>
        <xdr:cNvPr id="98" name="Image 97"/>
        <xdr:cNvPicPr>
          <a:picLocks/>
        </xdr:cNvPicPr>
      </xdr:nvPicPr>
      <xdr:blipFill>
        <a:blip xmlns:r="http://schemas.openxmlformats.org/officeDocument/2006/relationships" r:embed="rId71" cstate="print"/>
        <a:stretch>
          <a:fillRect/>
        </a:stretch>
      </xdr:blipFill>
      <xdr:spPr>
        <a:xfrm>
          <a:off x="1295400" y="81343500"/>
          <a:ext cx="1447800" cy="1143000"/>
        </a:xfrm>
        <a:prstGeom prst="rect">
          <a:avLst/>
        </a:prstGeom>
        <a:ln>
          <a:prstDash val="solid"/>
        </a:ln>
      </xdr:spPr>
    </xdr:pic>
    <xdr:clientData/>
  </xdr:twoCellAnchor>
  <xdr:twoCellAnchor editAs="oneCell">
    <xdr:from>
      <xdr:col>1</xdr:col>
      <xdr:colOff>0</xdr:colOff>
      <xdr:row>11</xdr:row>
      <xdr:rowOff>0</xdr:rowOff>
    </xdr:from>
    <xdr:to>
      <xdr:col>2</xdr:col>
      <xdr:colOff>0</xdr:colOff>
      <xdr:row>12</xdr:row>
      <xdr:rowOff>0</xdr:rowOff>
    </xdr:to>
    <xdr:pic>
      <xdr:nvPicPr>
        <xdr:cNvPr id="99" name="Image 98"/>
        <xdr:cNvPicPr>
          <a:picLocks/>
        </xdr:cNvPicPr>
      </xdr:nvPicPr>
      <xdr:blipFill>
        <a:blip xmlns:r="http://schemas.openxmlformats.org/officeDocument/2006/relationships" r:embed="rId72" cstate="print"/>
        <a:stretch>
          <a:fillRect/>
        </a:stretch>
      </xdr:blipFill>
      <xdr:spPr>
        <a:xfrm>
          <a:off x="1295400" y="82486500"/>
          <a:ext cx="1447800" cy="1143000"/>
        </a:xfrm>
        <a:prstGeom prst="rect">
          <a:avLst/>
        </a:prstGeom>
        <a:ln>
          <a:prstDash val="solid"/>
        </a:ln>
      </xdr:spPr>
    </xdr:pic>
    <xdr:clientData/>
  </xdr:twoCellAnchor>
  <xdr:twoCellAnchor editAs="oneCell">
    <xdr:from>
      <xdr:col>1</xdr:col>
      <xdr:colOff>0</xdr:colOff>
      <xdr:row>12</xdr:row>
      <xdr:rowOff>0</xdr:rowOff>
    </xdr:from>
    <xdr:to>
      <xdr:col>2</xdr:col>
      <xdr:colOff>0</xdr:colOff>
      <xdr:row>13</xdr:row>
      <xdr:rowOff>0</xdr:rowOff>
    </xdr:to>
    <xdr:pic>
      <xdr:nvPicPr>
        <xdr:cNvPr id="100" name="Image 99"/>
        <xdr:cNvPicPr>
          <a:picLocks/>
        </xdr:cNvPicPr>
      </xdr:nvPicPr>
      <xdr:blipFill>
        <a:blip xmlns:r="http://schemas.openxmlformats.org/officeDocument/2006/relationships" r:embed="rId73" cstate="print"/>
        <a:stretch>
          <a:fillRect/>
        </a:stretch>
      </xdr:blipFill>
      <xdr:spPr>
        <a:xfrm>
          <a:off x="1295400" y="83629500"/>
          <a:ext cx="1447800" cy="1143000"/>
        </a:xfrm>
        <a:prstGeom prst="rect">
          <a:avLst/>
        </a:prstGeom>
        <a:ln>
          <a:prstDash val="solid"/>
        </a:ln>
      </xdr:spPr>
    </xdr:pic>
    <xdr:clientData/>
  </xdr:twoCellAnchor>
  <xdr:twoCellAnchor editAs="oneCell">
    <xdr:from>
      <xdr:col>1</xdr:col>
      <xdr:colOff>0</xdr:colOff>
      <xdr:row>8</xdr:row>
      <xdr:rowOff>0</xdr:rowOff>
    </xdr:from>
    <xdr:to>
      <xdr:col>2</xdr:col>
      <xdr:colOff>0</xdr:colOff>
      <xdr:row>9</xdr:row>
      <xdr:rowOff>0</xdr:rowOff>
    </xdr:to>
    <xdr:pic>
      <xdr:nvPicPr>
        <xdr:cNvPr id="101" name="Image 100"/>
        <xdr:cNvPicPr>
          <a:picLocks/>
        </xdr:cNvPicPr>
      </xdr:nvPicPr>
      <xdr:blipFill>
        <a:blip xmlns:r="http://schemas.openxmlformats.org/officeDocument/2006/relationships" r:embed="rId74" cstate="print"/>
        <a:stretch>
          <a:fillRect/>
        </a:stretch>
      </xdr:blipFill>
      <xdr:spPr>
        <a:xfrm>
          <a:off x="1295400" y="84772500"/>
          <a:ext cx="1447800" cy="1143000"/>
        </a:xfrm>
        <a:prstGeom prst="rect">
          <a:avLst/>
        </a:prstGeom>
        <a:ln>
          <a:prstDash val="solid"/>
        </a:ln>
      </xdr:spPr>
    </xdr:pic>
    <xdr:clientData/>
  </xdr:twoCellAnchor>
  <xdr:twoCellAnchor editAs="oneCell">
    <xdr:from>
      <xdr:col>1</xdr:col>
      <xdr:colOff>0</xdr:colOff>
      <xdr:row>14</xdr:row>
      <xdr:rowOff>0</xdr:rowOff>
    </xdr:from>
    <xdr:to>
      <xdr:col>2</xdr:col>
      <xdr:colOff>0</xdr:colOff>
      <xdr:row>15</xdr:row>
      <xdr:rowOff>0</xdr:rowOff>
    </xdr:to>
    <xdr:pic>
      <xdr:nvPicPr>
        <xdr:cNvPr id="102" name="Image 101"/>
        <xdr:cNvPicPr>
          <a:picLocks/>
        </xdr:cNvPicPr>
      </xdr:nvPicPr>
      <xdr:blipFill>
        <a:blip xmlns:r="http://schemas.openxmlformats.org/officeDocument/2006/relationships" r:embed="rId75" cstate="print"/>
        <a:stretch>
          <a:fillRect/>
        </a:stretch>
      </xdr:blipFill>
      <xdr:spPr>
        <a:xfrm>
          <a:off x="1295400" y="85915500"/>
          <a:ext cx="1447800" cy="1143000"/>
        </a:xfrm>
        <a:prstGeom prst="rect">
          <a:avLst/>
        </a:prstGeom>
        <a:ln>
          <a:prstDash val="solid"/>
        </a:ln>
      </xdr:spPr>
    </xdr:pic>
    <xdr:clientData/>
  </xdr:twoCellAnchor>
  <xdr:twoCellAnchor editAs="oneCell">
    <xdr:from>
      <xdr:col>1</xdr:col>
      <xdr:colOff>0</xdr:colOff>
      <xdr:row>106</xdr:row>
      <xdr:rowOff>0</xdr:rowOff>
    </xdr:from>
    <xdr:to>
      <xdr:col>2</xdr:col>
      <xdr:colOff>0</xdr:colOff>
      <xdr:row>107</xdr:row>
      <xdr:rowOff>0</xdr:rowOff>
    </xdr:to>
    <xdr:pic>
      <xdr:nvPicPr>
        <xdr:cNvPr id="103" name="Image 102"/>
        <xdr:cNvPicPr>
          <a:picLocks/>
        </xdr:cNvPicPr>
      </xdr:nvPicPr>
      <xdr:blipFill>
        <a:blip xmlns:r="http://schemas.openxmlformats.org/officeDocument/2006/relationships" r:embed="rId76" cstate="print"/>
        <a:stretch>
          <a:fillRect/>
        </a:stretch>
      </xdr:blipFill>
      <xdr:spPr>
        <a:xfrm>
          <a:off x="1295400" y="87058500"/>
          <a:ext cx="1447800" cy="1143000"/>
        </a:xfrm>
        <a:prstGeom prst="rect">
          <a:avLst/>
        </a:prstGeom>
        <a:ln>
          <a:prstDash val="solid"/>
        </a:ln>
      </xdr:spPr>
    </xdr:pic>
    <xdr:clientData/>
  </xdr:twoCellAnchor>
  <xdr:twoCellAnchor editAs="oneCell">
    <xdr:from>
      <xdr:col>1</xdr:col>
      <xdr:colOff>0</xdr:colOff>
      <xdr:row>92</xdr:row>
      <xdr:rowOff>0</xdr:rowOff>
    </xdr:from>
    <xdr:to>
      <xdr:col>2</xdr:col>
      <xdr:colOff>0</xdr:colOff>
      <xdr:row>93</xdr:row>
      <xdr:rowOff>0</xdr:rowOff>
    </xdr:to>
    <xdr:pic>
      <xdr:nvPicPr>
        <xdr:cNvPr id="104" name="Image 103"/>
        <xdr:cNvPicPr>
          <a:picLocks/>
        </xdr:cNvPicPr>
      </xdr:nvPicPr>
      <xdr:blipFill>
        <a:blip xmlns:r="http://schemas.openxmlformats.org/officeDocument/2006/relationships" r:embed="rId77" cstate="print"/>
        <a:stretch>
          <a:fillRect/>
        </a:stretch>
      </xdr:blipFill>
      <xdr:spPr>
        <a:xfrm>
          <a:off x="1295400" y="88201500"/>
          <a:ext cx="1447800" cy="1143000"/>
        </a:xfrm>
        <a:prstGeom prst="rect">
          <a:avLst/>
        </a:prstGeom>
        <a:ln>
          <a:prstDash val="solid"/>
        </a:ln>
      </xdr:spPr>
    </xdr:pic>
    <xdr:clientData/>
  </xdr:twoCellAnchor>
  <xdr:twoCellAnchor editAs="oneCell">
    <xdr:from>
      <xdr:col>1</xdr:col>
      <xdr:colOff>0</xdr:colOff>
      <xdr:row>36</xdr:row>
      <xdr:rowOff>0</xdr:rowOff>
    </xdr:from>
    <xdr:to>
      <xdr:col>2</xdr:col>
      <xdr:colOff>0</xdr:colOff>
      <xdr:row>37</xdr:row>
      <xdr:rowOff>0</xdr:rowOff>
    </xdr:to>
    <xdr:pic>
      <xdr:nvPicPr>
        <xdr:cNvPr id="105" name="Image 104"/>
        <xdr:cNvPicPr>
          <a:picLocks/>
        </xdr:cNvPicPr>
      </xdr:nvPicPr>
      <xdr:blipFill>
        <a:blip xmlns:r="http://schemas.openxmlformats.org/officeDocument/2006/relationships" r:embed="rId78" cstate="print"/>
        <a:stretch>
          <a:fillRect/>
        </a:stretch>
      </xdr:blipFill>
      <xdr:spPr>
        <a:xfrm>
          <a:off x="1295400" y="89344500"/>
          <a:ext cx="1447800" cy="1143000"/>
        </a:xfrm>
        <a:prstGeom prst="rect">
          <a:avLst/>
        </a:prstGeom>
        <a:ln>
          <a:prstDash val="solid"/>
        </a:ln>
      </xdr:spPr>
    </xdr:pic>
    <xdr:clientData/>
  </xdr:twoCellAnchor>
  <xdr:twoCellAnchor editAs="oneCell">
    <xdr:from>
      <xdr:col>1</xdr:col>
      <xdr:colOff>0</xdr:colOff>
      <xdr:row>35</xdr:row>
      <xdr:rowOff>0</xdr:rowOff>
    </xdr:from>
    <xdr:to>
      <xdr:col>2</xdr:col>
      <xdr:colOff>0</xdr:colOff>
      <xdr:row>36</xdr:row>
      <xdr:rowOff>0</xdr:rowOff>
    </xdr:to>
    <xdr:pic>
      <xdr:nvPicPr>
        <xdr:cNvPr id="106" name="Image 105"/>
        <xdr:cNvPicPr>
          <a:picLocks/>
        </xdr:cNvPicPr>
      </xdr:nvPicPr>
      <xdr:blipFill>
        <a:blip xmlns:r="http://schemas.openxmlformats.org/officeDocument/2006/relationships" r:embed="rId79" cstate="print"/>
        <a:stretch>
          <a:fillRect/>
        </a:stretch>
      </xdr:blipFill>
      <xdr:spPr>
        <a:xfrm>
          <a:off x="1295400" y="90487500"/>
          <a:ext cx="1447800" cy="1143000"/>
        </a:xfrm>
        <a:prstGeom prst="rect">
          <a:avLst/>
        </a:prstGeom>
        <a:ln>
          <a:prstDash val="solid"/>
        </a:ln>
      </xdr:spPr>
    </xdr:pic>
    <xdr:clientData/>
  </xdr:twoCellAnchor>
  <xdr:twoCellAnchor editAs="oneCell">
    <xdr:from>
      <xdr:col>1</xdr:col>
      <xdr:colOff>0</xdr:colOff>
      <xdr:row>55</xdr:row>
      <xdr:rowOff>0</xdr:rowOff>
    </xdr:from>
    <xdr:to>
      <xdr:col>2</xdr:col>
      <xdr:colOff>0</xdr:colOff>
      <xdr:row>56</xdr:row>
      <xdr:rowOff>0</xdr:rowOff>
    </xdr:to>
    <xdr:pic>
      <xdr:nvPicPr>
        <xdr:cNvPr id="107" name="Image 106"/>
        <xdr:cNvPicPr>
          <a:picLocks/>
        </xdr:cNvPicPr>
      </xdr:nvPicPr>
      <xdr:blipFill>
        <a:blip xmlns:r="http://schemas.openxmlformats.org/officeDocument/2006/relationships" r:embed="rId80" cstate="print"/>
        <a:stretch>
          <a:fillRect/>
        </a:stretch>
      </xdr:blipFill>
      <xdr:spPr>
        <a:xfrm>
          <a:off x="1295400" y="91630500"/>
          <a:ext cx="1447800" cy="1143000"/>
        </a:xfrm>
        <a:prstGeom prst="rect">
          <a:avLst/>
        </a:prstGeom>
        <a:ln>
          <a:prstDash val="solid"/>
        </a:ln>
      </xdr:spPr>
    </xdr:pic>
    <xdr:clientData/>
  </xdr:twoCellAnchor>
  <xdr:twoCellAnchor editAs="oneCell">
    <xdr:from>
      <xdr:col>1</xdr:col>
      <xdr:colOff>0</xdr:colOff>
      <xdr:row>54</xdr:row>
      <xdr:rowOff>0</xdr:rowOff>
    </xdr:from>
    <xdr:to>
      <xdr:col>2</xdr:col>
      <xdr:colOff>0</xdr:colOff>
      <xdr:row>55</xdr:row>
      <xdr:rowOff>0</xdr:rowOff>
    </xdr:to>
    <xdr:pic>
      <xdr:nvPicPr>
        <xdr:cNvPr id="108" name="Image 107"/>
        <xdr:cNvPicPr>
          <a:picLocks/>
        </xdr:cNvPicPr>
      </xdr:nvPicPr>
      <xdr:blipFill>
        <a:blip xmlns:r="http://schemas.openxmlformats.org/officeDocument/2006/relationships" r:embed="rId81" cstate="print"/>
        <a:stretch>
          <a:fillRect/>
        </a:stretch>
      </xdr:blipFill>
      <xdr:spPr>
        <a:xfrm>
          <a:off x="1295400" y="92773500"/>
          <a:ext cx="1447800" cy="1143000"/>
        </a:xfrm>
        <a:prstGeom prst="rect">
          <a:avLst/>
        </a:prstGeom>
        <a:ln>
          <a:prstDash val="solid"/>
        </a:ln>
      </xdr:spPr>
    </xdr:pic>
    <xdr:clientData/>
  </xdr:twoCellAnchor>
  <xdr:twoCellAnchor editAs="oneCell">
    <xdr:from>
      <xdr:col>1</xdr:col>
      <xdr:colOff>0</xdr:colOff>
      <xdr:row>47</xdr:row>
      <xdr:rowOff>0</xdr:rowOff>
    </xdr:from>
    <xdr:to>
      <xdr:col>2</xdr:col>
      <xdr:colOff>0</xdr:colOff>
      <xdr:row>48</xdr:row>
      <xdr:rowOff>0</xdr:rowOff>
    </xdr:to>
    <xdr:pic>
      <xdr:nvPicPr>
        <xdr:cNvPr id="109" name="Image 108"/>
        <xdr:cNvPicPr>
          <a:picLocks/>
        </xdr:cNvPicPr>
      </xdr:nvPicPr>
      <xdr:blipFill>
        <a:blip xmlns:r="http://schemas.openxmlformats.org/officeDocument/2006/relationships" r:embed="rId82" cstate="print"/>
        <a:stretch>
          <a:fillRect/>
        </a:stretch>
      </xdr:blipFill>
      <xdr:spPr>
        <a:xfrm>
          <a:off x="1295400" y="93916500"/>
          <a:ext cx="1447800" cy="1143000"/>
        </a:xfrm>
        <a:prstGeom prst="rect">
          <a:avLst/>
        </a:prstGeom>
        <a:ln>
          <a:prstDash val="solid"/>
        </a:ln>
      </xdr:spPr>
    </xdr:pic>
    <xdr:clientData/>
  </xdr:twoCellAnchor>
  <xdr:twoCellAnchor editAs="oneCell">
    <xdr:from>
      <xdr:col>1</xdr:col>
      <xdr:colOff>0</xdr:colOff>
      <xdr:row>46</xdr:row>
      <xdr:rowOff>0</xdr:rowOff>
    </xdr:from>
    <xdr:to>
      <xdr:col>2</xdr:col>
      <xdr:colOff>0</xdr:colOff>
      <xdr:row>47</xdr:row>
      <xdr:rowOff>0</xdr:rowOff>
    </xdr:to>
    <xdr:pic>
      <xdr:nvPicPr>
        <xdr:cNvPr id="110" name="Image 109"/>
        <xdr:cNvPicPr>
          <a:picLocks/>
        </xdr:cNvPicPr>
      </xdr:nvPicPr>
      <xdr:blipFill>
        <a:blip xmlns:r="http://schemas.openxmlformats.org/officeDocument/2006/relationships" r:embed="rId83" cstate="print"/>
        <a:stretch>
          <a:fillRect/>
        </a:stretch>
      </xdr:blipFill>
      <xdr:spPr>
        <a:xfrm>
          <a:off x="1295400" y="95059500"/>
          <a:ext cx="1447800" cy="1143000"/>
        </a:xfrm>
        <a:prstGeom prst="rect">
          <a:avLst/>
        </a:prstGeom>
        <a:ln>
          <a:prstDash val="solid"/>
        </a:ln>
      </xdr:spPr>
    </xdr:pic>
    <xdr:clientData/>
  </xdr:twoCellAnchor>
  <xdr:twoCellAnchor editAs="oneCell">
    <xdr:from>
      <xdr:col>1</xdr:col>
      <xdr:colOff>0</xdr:colOff>
      <xdr:row>95</xdr:row>
      <xdr:rowOff>0</xdr:rowOff>
    </xdr:from>
    <xdr:to>
      <xdr:col>2</xdr:col>
      <xdr:colOff>0</xdr:colOff>
      <xdr:row>96</xdr:row>
      <xdr:rowOff>0</xdr:rowOff>
    </xdr:to>
    <xdr:pic>
      <xdr:nvPicPr>
        <xdr:cNvPr id="111" name="Image 110"/>
        <xdr:cNvPicPr>
          <a:picLocks/>
        </xdr:cNvPicPr>
      </xdr:nvPicPr>
      <xdr:blipFill>
        <a:blip xmlns:r="http://schemas.openxmlformats.org/officeDocument/2006/relationships" r:embed="rId84" cstate="print"/>
        <a:stretch>
          <a:fillRect/>
        </a:stretch>
      </xdr:blipFill>
      <xdr:spPr>
        <a:xfrm>
          <a:off x="1295400" y="96202500"/>
          <a:ext cx="1447800" cy="1143000"/>
        </a:xfrm>
        <a:prstGeom prst="rect">
          <a:avLst/>
        </a:prstGeom>
        <a:ln>
          <a:prstDash val="solid"/>
        </a:ln>
      </xdr:spPr>
    </xdr:pic>
    <xdr:clientData/>
  </xdr:twoCellAnchor>
  <xdr:twoCellAnchor editAs="oneCell">
    <xdr:from>
      <xdr:col>1</xdr:col>
      <xdr:colOff>0</xdr:colOff>
      <xdr:row>10</xdr:row>
      <xdr:rowOff>0</xdr:rowOff>
    </xdr:from>
    <xdr:to>
      <xdr:col>2</xdr:col>
      <xdr:colOff>0</xdr:colOff>
      <xdr:row>11</xdr:row>
      <xdr:rowOff>0</xdr:rowOff>
    </xdr:to>
    <xdr:pic>
      <xdr:nvPicPr>
        <xdr:cNvPr id="112" name="Image 111"/>
        <xdr:cNvPicPr>
          <a:picLocks/>
        </xdr:cNvPicPr>
      </xdr:nvPicPr>
      <xdr:blipFill>
        <a:blip xmlns:r="http://schemas.openxmlformats.org/officeDocument/2006/relationships" r:embed="rId85" cstate="print"/>
        <a:stretch>
          <a:fillRect/>
        </a:stretch>
      </xdr:blipFill>
      <xdr:spPr>
        <a:xfrm>
          <a:off x="1295400" y="97345500"/>
          <a:ext cx="1447800" cy="1143000"/>
        </a:xfrm>
        <a:prstGeom prst="rect">
          <a:avLst/>
        </a:prstGeom>
        <a:ln>
          <a:prstDash val="solid"/>
        </a:ln>
      </xdr:spPr>
    </xdr:pic>
    <xdr:clientData/>
  </xdr:twoCellAnchor>
  <xdr:twoCellAnchor editAs="oneCell">
    <xdr:from>
      <xdr:col>1</xdr:col>
      <xdr:colOff>0</xdr:colOff>
      <xdr:row>9</xdr:row>
      <xdr:rowOff>0</xdr:rowOff>
    </xdr:from>
    <xdr:to>
      <xdr:col>2</xdr:col>
      <xdr:colOff>0</xdr:colOff>
      <xdr:row>10</xdr:row>
      <xdr:rowOff>0</xdr:rowOff>
    </xdr:to>
    <xdr:pic>
      <xdr:nvPicPr>
        <xdr:cNvPr id="113" name="Image 112"/>
        <xdr:cNvPicPr>
          <a:picLocks/>
        </xdr:cNvPicPr>
      </xdr:nvPicPr>
      <xdr:blipFill>
        <a:blip xmlns:r="http://schemas.openxmlformats.org/officeDocument/2006/relationships" r:embed="rId86" cstate="print"/>
        <a:stretch>
          <a:fillRect/>
        </a:stretch>
      </xdr:blipFill>
      <xdr:spPr>
        <a:xfrm>
          <a:off x="1295400" y="98488500"/>
          <a:ext cx="1447800" cy="1143000"/>
        </a:xfrm>
        <a:prstGeom prst="rect">
          <a:avLst/>
        </a:prstGeom>
        <a:ln>
          <a:prstDash val="solid"/>
        </a:ln>
      </xdr:spPr>
    </xdr:pic>
    <xdr:clientData/>
  </xdr:twoCellAnchor>
  <xdr:twoCellAnchor editAs="oneCell">
    <xdr:from>
      <xdr:col>1</xdr:col>
      <xdr:colOff>0</xdr:colOff>
      <xdr:row>18</xdr:row>
      <xdr:rowOff>0</xdr:rowOff>
    </xdr:from>
    <xdr:to>
      <xdr:col>2</xdr:col>
      <xdr:colOff>0</xdr:colOff>
      <xdr:row>19</xdr:row>
      <xdr:rowOff>0</xdr:rowOff>
    </xdr:to>
    <xdr:pic>
      <xdr:nvPicPr>
        <xdr:cNvPr id="114" name="Image 113"/>
        <xdr:cNvPicPr>
          <a:picLocks/>
        </xdr:cNvPicPr>
      </xdr:nvPicPr>
      <xdr:blipFill>
        <a:blip xmlns:r="http://schemas.openxmlformats.org/officeDocument/2006/relationships" r:embed="rId87" cstate="print"/>
        <a:stretch>
          <a:fillRect/>
        </a:stretch>
      </xdr:blipFill>
      <xdr:spPr>
        <a:xfrm>
          <a:off x="1295400" y="99631500"/>
          <a:ext cx="1447800" cy="1143000"/>
        </a:xfrm>
        <a:prstGeom prst="rect">
          <a:avLst/>
        </a:prstGeom>
        <a:ln>
          <a:prstDash val="solid"/>
        </a:ln>
      </xdr:spPr>
    </xdr:pic>
    <xdr:clientData/>
  </xdr:twoCellAnchor>
  <xdr:twoCellAnchor editAs="oneCell">
    <xdr:from>
      <xdr:col>1</xdr:col>
      <xdr:colOff>0</xdr:colOff>
      <xdr:row>13</xdr:row>
      <xdr:rowOff>0</xdr:rowOff>
    </xdr:from>
    <xdr:to>
      <xdr:col>2</xdr:col>
      <xdr:colOff>0</xdr:colOff>
      <xdr:row>14</xdr:row>
      <xdr:rowOff>0</xdr:rowOff>
    </xdr:to>
    <xdr:pic>
      <xdr:nvPicPr>
        <xdr:cNvPr id="115" name="Image 114"/>
        <xdr:cNvPicPr>
          <a:picLocks/>
        </xdr:cNvPicPr>
      </xdr:nvPicPr>
      <xdr:blipFill>
        <a:blip xmlns:r="http://schemas.openxmlformats.org/officeDocument/2006/relationships" r:embed="rId88" cstate="print"/>
        <a:stretch>
          <a:fillRect/>
        </a:stretch>
      </xdr:blipFill>
      <xdr:spPr>
        <a:xfrm>
          <a:off x="1295400" y="100774500"/>
          <a:ext cx="1447800" cy="1143000"/>
        </a:xfrm>
        <a:prstGeom prst="rect">
          <a:avLst/>
        </a:prstGeom>
        <a:ln>
          <a:prstDash val="solid"/>
        </a:ln>
      </xdr:spPr>
    </xdr:pic>
    <xdr:clientData/>
  </xdr:twoCellAnchor>
  <xdr:twoCellAnchor editAs="oneCell">
    <xdr:from>
      <xdr:col>1</xdr:col>
      <xdr:colOff>0</xdr:colOff>
      <xdr:row>24</xdr:row>
      <xdr:rowOff>0</xdr:rowOff>
    </xdr:from>
    <xdr:to>
      <xdr:col>2</xdr:col>
      <xdr:colOff>0</xdr:colOff>
      <xdr:row>25</xdr:row>
      <xdr:rowOff>0</xdr:rowOff>
    </xdr:to>
    <xdr:pic>
      <xdr:nvPicPr>
        <xdr:cNvPr id="116" name="Image 115"/>
        <xdr:cNvPicPr>
          <a:picLocks/>
        </xdr:cNvPicPr>
      </xdr:nvPicPr>
      <xdr:blipFill>
        <a:blip xmlns:r="http://schemas.openxmlformats.org/officeDocument/2006/relationships" r:embed="rId89" cstate="print"/>
        <a:stretch>
          <a:fillRect/>
        </a:stretch>
      </xdr:blipFill>
      <xdr:spPr>
        <a:xfrm>
          <a:off x="1295400" y="101917500"/>
          <a:ext cx="1447800" cy="1143000"/>
        </a:xfrm>
        <a:prstGeom prst="rect">
          <a:avLst/>
        </a:prstGeom>
        <a:ln>
          <a:prstDash val="solid"/>
        </a:ln>
      </xdr:spPr>
    </xdr:pic>
    <xdr:clientData/>
  </xdr:twoCellAnchor>
  <xdr:twoCellAnchor editAs="oneCell">
    <xdr:from>
      <xdr:col>1</xdr:col>
      <xdr:colOff>0</xdr:colOff>
      <xdr:row>23</xdr:row>
      <xdr:rowOff>0</xdr:rowOff>
    </xdr:from>
    <xdr:to>
      <xdr:col>2</xdr:col>
      <xdr:colOff>0</xdr:colOff>
      <xdr:row>24</xdr:row>
      <xdr:rowOff>0</xdr:rowOff>
    </xdr:to>
    <xdr:pic>
      <xdr:nvPicPr>
        <xdr:cNvPr id="117" name="Image 116"/>
        <xdr:cNvPicPr>
          <a:picLocks/>
        </xdr:cNvPicPr>
      </xdr:nvPicPr>
      <xdr:blipFill>
        <a:blip xmlns:r="http://schemas.openxmlformats.org/officeDocument/2006/relationships" r:embed="rId90" cstate="print"/>
        <a:stretch>
          <a:fillRect/>
        </a:stretch>
      </xdr:blipFill>
      <xdr:spPr>
        <a:xfrm>
          <a:off x="1295400" y="103060500"/>
          <a:ext cx="1447800" cy="1143000"/>
        </a:xfrm>
        <a:prstGeom prst="rect">
          <a:avLst/>
        </a:prstGeom>
        <a:ln>
          <a:prstDash val="solid"/>
        </a:ln>
      </xdr:spPr>
    </xdr:pic>
    <xdr:clientData/>
  </xdr:twoCellAnchor>
  <xdr:twoCellAnchor editAs="oneCell">
    <xdr:from>
      <xdr:col>1</xdr:col>
      <xdr:colOff>0</xdr:colOff>
      <xdr:row>88</xdr:row>
      <xdr:rowOff>0</xdr:rowOff>
    </xdr:from>
    <xdr:to>
      <xdr:col>2</xdr:col>
      <xdr:colOff>0</xdr:colOff>
      <xdr:row>89</xdr:row>
      <xdr:rowOff>0</xdr:rowOff>
    </xdr:to>
    <xdr:pic>
      <xdr:nvPicPr>
        <xdr:cNvPr id="118" name="Image 117"/>
        <xdr:cNvPicPr>
          <a:picLocks/>
        </xdr:cNvPicPr>
      </xdr:nvPicPr>
      <xdr:blipFill>
        <a:blip xmlns:r="http://schemas.openxmlformats.org/officeDocument/2006/relationships" r:embed="rId91" cstate="print"/>
        <a:stretch>
          <a:fillRect/>
        </a:stretch>
      </xdr:blipFill>
      <xdr:spPr>
        <a:xfrm>
          <a:off x="1295400" y="104203500"/>
          <a:ext cx="1447800" cy="1143000"/>
        </a:xfrm>
        <a:prstGeom prst="rect">
          <a:avLst/>
        </a:prstGeom>
        <a:ln>
          <a:prstDash val="solid"/>
        </a:ln>
      </xdr:spPr>
    </xdr:pic>
    <xdr:clientData/>
  </xdr:twoCellAnchor>
  <xdr:twoCellAnchor editAs="oneCell">
    <xdr:from>
      <xdr:col>1</xdr:col>
      <xdr:colOff>0</xdr:colOff>
      <xdr:row>27</xdr:row>
      <xdr:rowOff>0</xdr:rowOff>
    </xdr:from>
    <xdr:to>
      <xdr:col>2</xdr:col>
      <xdr:colOff>0</xdr:colOff>
      <xdr:row>28</xdr:row>
      <xdr:rowOff>0</xdr:rowOff>
    </xdr:to>
    <xdr:pic>
      <xdr:nvPicPr>
        <xdr:cNvPr id="119" name="Image 118"/>
        <xdr:cNvPicPr>
          <a:picLocks/>
        </xdr:cNvPicPr>
      </xdr:nvPicPr>
      <xdr:blipFill>
        <a:blip xmlns:r="http://schemas.openxmlformats.org/officeDocument/2006/relationships" r:embed="rId92" cstate="print"/>
        <a:stretch>
          <a:fillRect/>
        </a:stretch>
      </xdr:blipFill>
      <xdr:spPr>
        <a:xfrm>
          <a:off x="1295400" y="105346500"/>
          <a:ext cx="1447800" cy="1143000"/>
        </a:xfrm>
        <a:prstGeom prst="rect">
          <a:avLst/>
        </a:prstGeom>
        <a:ln>
          <a:prstDash val="solid"/>
        </a:ln>
      </xdr:spPr>
    </xdr:pic>
    <xdr:clientData/>
  </xdr:twoCellAnchor>
  <xdr:twoCellAnchor editAs="oneCell">
    <xdr:from>
      <xdr:col>1</xdr:col>
      <xdr:colOff>0</xdr:colOff>
      <xdr:row>28</xdr:row>
      <xdr:rowOff>0</xdr:rowOff>
    </xdr:from>
    <xdr:to>
      <xdr:col>2</xdr:col>
      <xdr:colOff>0</xdr:colOff>
      <xdr:row>29</xdr:row>
      <xdr:rowOff>0</xdr:rowOff>
    </xdr:to>
    <xdr:pic>
      <xdr:nvPicPr>
        <xdr:cNvPr id="120" name="Image 119"/>
        <xdr:cNvPicPr>
          <a:picLocks/>
        </xdr:cNvPicPr>
      </xdr:nvPicPr>
      <xdr:blipFill>
        <a:blip xmlns:r="http://schemas.openxmlformats.org/officeDocument/2006/relationships" r:embed="rId93" cstate="print"/>
        <a:stretch>
          <a:fillRect/>
        </a:stretch>
      </xdr:blipFill>
      <xdr:spPr>
        <a:xfrm>
          <a:off x="1295400" y="106489500"/>
          <a:ext cx="1447800" cy="1143000"/>
        </a:xfrm>
        <a:prstGeom prst="rect">
          <a:avLst/>
        </a:prstGeom>
        <a:ln>
          <a:prstDash val="solid"/>
        </a:ln>
      </xdr:spPr>
    </xdr:pic>
    <xdr:clientData/>
  </xdr:twoCellAnchor>
  <xdr:twoCellAnchor editAs="oneCell">
    <xdr:from>
      <xdr:col>1</xdr:col>
      <xdr:colOff>0</xdr:colOff>
      <xdr:row>33</xdr:row>
      <xdr:rowOff>0</xdr:rowOff>
    </xdr:from>
    <xdr:to>
      <xdr:col>2</xdr:col>
      <xdr:colOff>0</xdr:colOff>
      <xdr:row>34</xdr:row>
      <xdr:rowOff>0</xdr:rowOff>
    </xdr:to>
    <xdr:pic>
      <xdr:nvPicPr>
        <xdr:cNvPr id="121" name="Image 120"/>
        <xdr:cNvPicPr>
          <a:picLocks/>
        </xdr:cNvPicPr>
      </xdr:nvPicPr>
      <xdr:blipFill>
        <a:blip xmlns:r="http://schemas.openxmlformats.org/officeDocument/2006/relationships" r:embed="rId94" cstate="print"/>
        <a:stretch>
          <a:fillRect/>
        </a:stretch>
      </xdr:blipFill>
      <xdr:spPr>
        <a:xfrm>
          <a:off x="1295400" y="107632500"/>
          <a:ext cx="1447800" cy="1143000"/>
        </a:xfrm>
        <a:prstGeom prst="rect">
          <a:avLst/>
        </a:prstGeom>
        <a:ln>
          <a:prstDash val="solid"/>
        </a:ln>
      </xdr:spPr>
    </xdr:pic>
    <xdr:clientData/>
  </xdr:twoCellAnchor>
  <xdr:twoCellAnchor editAs="oneCell">
    <xdr:from>
      <xdr:col>1</xdr:col>
      <xdr:colOff>0</xdr:colOff>
      <xdr:row>15</xdr:row>
      <xdr:rowOff>0</xdr:rowOff>
    </xdr:from>
    <xdr:to>
      <xdr:col>2</xdr:col>
      <xdr:colOff>0</xdr:colOff>
      <xdr:row>16</xdr:row>
      <xdr:rowOff>0</xdr:rowOff>
    </xdr:to>
    <xdr:pic>
      <xdr:nvPicPr>
        <xdr:cNvPr id="122" name="Image 121"/>
        <xdr:cNvPicPr>
          <a:picLocks/>
        </xdr:cNvPicPr>
      </xdr:nvPicPr>
      <xdr:blipFill>
        <a:blip xmlns:r="http://schemas.openxmlformats.org/officeDocument/2006/relationships" r:embed="rId95" cstate="print"/>
        <a:stretch>
          <a:fillRect/>
        </a:stretch>
      </xdr:blipFill>
      <xdr:spPr>
        <a:xfrm>
          <a:off x="1295400" y="108775500"/>
          <a:ext cx="1447800" cy="1143000"/>
        </a:xfrm>
        <a:prstGeom prst="rect">
          <a:avLst/>
        </a:prstGeom>
        <a:ln>
          <a:prstDash val="solid"/>
        </a:ln>
      </xdr:spPr>
    </xdr:pic>
    <xdr:clientData/>
  </xdr:twoCellAnchor>
  <xdr:twoCellAnchor editAs="oneCell">
    <xdr:from>
      <xdr:col>1</xdr:col>
      <xdr:colOff>0</xdr:colOff>
      <xdr:row>26</xdr:row>
      <xdr:rowOff>0</xdr:rowOff>
    </xdr:from>
    <xdr:to>
      <xdr:col>2</xdr:col>
      <xdr:colOff>0</xdr:colOff>
      <xdr:row>27</xdr:row>
      <xdr:rowOff>0</xdr:rowOff>
    </xdr:to>
    <xdr:pic>
      <xdr:nvPicPr>
        <xdr:cNvPr id="123" name="Image 122"/>
        <xdr:cNvPicPr>
          <a:picLocks/>
        </xdr:cNvPicPr>
      </xdr:nvPicPr>
      <xdr:blipFill>
        <a:blip xmlns:r="http://schemas.openxmlformats.org/officeDocument/2006/relationships" r:embed="rId96" cstate="print"/>
        <a:stretch>
          <a:fillRect/>
        </a:stretch>
      </xdr:blipFill>
      <xdr:spPr>
        <a:xfrm>
          <a:off x="1295400" y="109918500"/>
          <a:ext cx="1447800" cy="1143000"/>
        </a:xfrm>
        <a:prstGeom prst="rect">
          <a:avLst/>
        </a:prstGeom>
        <a:ln>
          <a:prstDash val="solid"/>
        </a:ln>
      </xdr:spPr>
    </xdr:pic>
    <xdr:clientData/>
  </xdr:twoCellAnchor>
  <xdr:twoCellAnchor editAs="oneCell">
    <xdr:from>
      <xdr:col>1</xdr:col>
      <xdr:colOff>0</xdr:colOff>
      <xdr:row>53</xdr:row>
      <xdr:rowOff>0</xdr:rowOff>
    </xdr:from>
    <xdr:to>
      <xdr:col>2</xdr:col>
      <xdr:colOff>0</xdr:colOff>
      <xdr:row>54</xdr:row>
      <xdr:rowOff>0</xdr:rowOff>
    </xdr:to>
    <xdr:pic>
      <xdr:nvPicPr>
        <xdr:cNvPr id="124" name="Image 123"/>
        <xdr:cNvPicPr>
          <a:picLocks/>
        </xdr:cNvPicPr>
      </xdr:nvPicPr>
      <xdr:blipFill>
        <a:blip xmlns:r="http://schemas.openxmlformats.org/officeDocument/2006/relationships" r:embed="rId97" cstate="print"/>
        <a:stretch>
          <a:fillRect/>
        </a:stretch>
      </xdr:blipFill>
      <xdr:spPr>
        <a:xfrm>
          <a:off x="1295400" y="111061500"/>
          <a:ext cx="1447800" cy="1143000"/>
        </a:xfrm>
        <a:prstGeom prst="rect">
          <a:avLst/>
        </a:prstGeom>
        <a:ln>
          <a:prstDash val="solid"/>
        </a:ln>
      </xdr:spPr>
    </xdr:pic>
    <xdr:clientData/>
  </xdr:twoCellAnchor>
  <xdr:twoCellAnchor editAs="oneCell">
    <xdr:from>
      <xdr:col>1</xdr:col>
      <xdr:colOff>0</xdr:colOff>
      <xdr:row>104</xdr:row>
      <xdr:rowOff>0</xdr:rowOff>
    </xdr:from>
    <xdr:to>
      <xdr:col>2</xdr:col>
      <xdr:colOff>0</xdr:colOff>
      <xdr:row>105</xdr:row>
      <xdr:rowOff>0</xdr:rowOff>
    </xdr:to>
    <xdr:pic>
      <xdr:nvPicPr>
        <xdr:cNvPr id="125" name="Image 124"/>
        <xdr:cNvPicPr>
          <a:picLocks/>
        </xdr:cNvPicPr>
      </xdr:nvPicPr>
      <xdr:blipFill>
        <a:blip xmlns:r="http://schemas.openxmlformats.org/officeDocument/2006/relationships" r:embed="rId98" cstate="print"/>
        <a:stretch>
          <a:fillRect/>
        </a:stretch>
      </xdr:blipFill>
      <xdr:spPr>
        <a:xfrm>
          <a:off x="1295400" y="112204500"/>
          <a:ext cx="1447800" cy="1143000"/>
        </a:xfrm>
        <a:prstGeom prst="rect">
          <a:avLst/>
        </a:prstGeom>
        <a:ln>
          <a:prstDash val="solid"/>
        </a:ln>
      </xdr:spPr>
    </xdr:pic>
    <xdr:clientData/>
  </xdr:twoCellAnchor>
  <xdr:twoCellAnchor editAs="oneCell">
    <xdr:from>
      <xdr:col>1</xdr:col>
      <xdr:colOff>0</xdr:colOff>
      <xdr:row>93</xdr:row>
      <xdr:rowOff>0</xdr:rowOff>
    </xdr:from>
    <xdr:to>
      <xdr:col>2</xdr:col>
      <xdr:colOff>0</xdr:colOff>
      <xdr:row>94</xdr:row>
      <xdr:rowOff>0</xdr:rowOff>
    </xdr:to>
    <xdr:pic>
      <xdr:nvPicPr>
        <xdr:cNvPr id="126" name="Image 125"/>
        <xdr:cNvPicPr>
          <a:picLocks/>
        </xdr:cNvPicPr>
      </xdr:nvPicPr>
      <xdr:blipFill>
        <a:blip xmlns:r="http://schemas.openxmlformats.org/officeDocument/2006/relationships" r:embed="rId99" cstate="print"/>
        <a:stretch>
          <a:fillRect/>
        </a:stretch>
      </xdr:blipFill>
      <xdr:spPr>
        <a:xfrm>
          <a:off x="1295400" y="113347500"/>
          <a:ext cx="1447800" cy="1143000"/>
        </a:xfrm>
        <a:prstGeom prst="rect">
          <a:avLst/>
        </a:prstGeom>
        <a:ln>
          <a:prstDash val="solid"/>
        </a:ln>
      </xdr:spPr>
    </xdr:pic>
    <xdr:clientData/>
  </xdr:twoCellAnchor>
  <xdr:twoCellAnchor editAs="oneCell">
    <xdr:from>
      <xdr:col>1</xdr:col>
      <xdr:colOff>0</xdr:colOff>
      <xdr:row>89</xdr:row>
      <xdr:rowOff>0</xdr:rowOff>
    </xdr:from>
    <xdr:to>
      <xdr:col>2</xdr:col>
      <xdr:colOff>0</xdr:colOff>
      <xdr:row>90</xdr:row>
      <xdr:rowOff>0</xdr:rowOff>
    </xdr:to>
    <xdr:pic>
      <xdr:nvPicPr>
        <xdr:cNvPr id="127" name="Image 126"/>
        <xdr:cNvPicPr>
          <a:picLocks/>
        </xdr:cNvPicPr>
      </xdr:nvPicPr>
      <xdr:blipFill>
        <a:blip xmlns:r="http://schemas.openxmlformats.org/officeDocument/2006/relationships" r:embed="rId100" cstate="print"/>
        <a:stretch>
          <a:fillRect/>
        </a:stretch>
      </xdr:blipFill>
      <xdr:spPr>
        <a:xfrm>
          <a:off x="1295400" y="114490500"/>
          <a:ext cx="1447800" cy="1143000"/>
        </a:xfrm>
        <a:prstGeom prst="rect">
          <a:avLst/>
        </a:prstGeom>
        <a:ln>
          <a:prstDash val="solid"/>
        </a:ln>
      </xdr:spPr>
    </xdr:pic>
    <xdr:clientData/>
  </xdr:twoCellAnchor>
  <xdr:twoCellAnchor editAs="oneCell">
    <xdr:from>
      <xdr:col>1</xdr:col>
      <xdr:colOff>0</xdr:colOff>
      <xdr:row>90</xdr:row>
      <xdr:rowOff>0</xdr:rowOff>
    </xdr:from>
    <xdr:to>
      <xdr:col>2</xdr:col>
      <xdr:colOff>0</xdr:colOff>
      <xdr:row>91</xdr:row>
      <xdr:rowOff>0</xdr:rowOff>
    </xdr:to>
    <xdr:pic>
      <xdr:nvPicPr>
        <xdr:cNvPr id="128" name="Image 127"/>
        <xdr:cNvPicPr>
          <a:picLocks/>
        </xdr:cNvPicPr>
      </xdr:nvPicPr>
      <xdr:blipFill>
        <a:blip xmlns:r="http://schemas.openxmlformats.org/officeDocument/2006/relationships" r:embed="rId101" cstate="print"/>
        <a:stretch>
          <a:fillRect/>
        </a:stretch>
      </xdr:blipFill>
      <xdr:spPr>
        <a:xfrm>
          <a:off x="1295400" y="115633500"/>
          <a:ext cx="1447800" cy="1143000"/>
        </a:xfrm>
        <a:prstGeom prst="rect">
          <a:avLst/>
        </a:prstGeom>
        <a:ln>
          <a:prstDash val="solid"/>
        </a:ln>
      </xdr:spPr>
    </xdr:pic>
    <xdr:clientData/>
  </xdr:twoCellAnchor>
  <xdr:twoCellAnchor editAs="oneCell">
    <xdr:from>
      <xdr:col>1</xdr:col>
      <xdr:colOff>0</xdr:colOff>
      <xdr:row>75</xdr:row>
      <xdr:rowOff>0</xdr:rowOff>
    </xdr:from>
    <xdr:to>
      <xdr:col>2</xdr:col>
      <xdr:colOff>0</xdr:colOff>
      <xdr:row>76</xdr:row>
      <xdr:rowOff>0</xdr:rowOff>
    </xdr:to>
    <xdr:pic>
      <xdr:nvPicPr>
        <xdr:cNvPr id="129" name="Image 128"/>
        <xdr:cNvPicPr>
          <a:picLocks/>
        </xdr:cNvPicPr>
      </xdr:nvPicPr>
      <xdr:blipFill>
        <a:blip xmlns:r="http://schemas.openxmlformats.org/officeDocument/2006/relationships" r:embed="rId102" cstate="print"/>
        <a:stretch>
          <a:fillRect/>
        </a:stretch>
      </xdr:blipFill>
      <xdr:spPr>
        <a:xfrm>
          <a:off x="1295400" y="116776500"/>
          <a:ext cx="1447800" cy="1143000"/>
        </a:xfrm>
        <a:prstGeom prst="rect">
          <a:avLst/>
        </a:prstGeom>
        <a:ln>
          <a:prstDash val="solid"/>
        </a:ln>
      </xdr:spPr>
    </xdr:pic>
    <xdr:clientData/>
  </xdr:twoCellAnchor>
  <xdr:twoCellAnchor editAs="oneCell">
    <xdr:from>
      <xdr:col>1</xdr:col>
      <xdr:colOff>0</xdr:colOff>
      <xdr:row>74</xdr:row>
      <xdr:rowOff>0</xdr:rowOff>
    </xdr:from>
    <xdr:to>
      <xdr:col>2</xdr:col>
      <xdr:colOff>0</xdr:colOff>
      <xdr:row>75</xdr:row>
      <xdr:rowOff>0</xdr:rowOff>
    </xdr:to>
    <xdr:pic>
      <xdr:nvPicPr>
        <xdr:cNvPr id="130" name="Image 129"/>
        <xdr:cNvPicPr>
          <a:picLocks/>
        </xdr:cNvPicPr>
      </xdr:nvPicPr>
      <xdr:blipFill>
        <a:blip xmlns:r="http://schemas.openxmlformats.org/officeDocument/2006/relationships" r:embed="rId103" cstate="print"/>
        <a:stretch>
          <a:fillRect/>
        </a:stretch>
      </xdr:blipFill>
      <xdr:spPr>
        <a:xfrm>
          <a:off x="1295400" y="117919500"/>
          <a:ext cx="1447800" cy="1143000"/>
        </a:xfrm>
        <a:prstGeom prst="rect">
          <a:avLst/>
        </a:prstGeom>
        <a:ln>
          <a:prstDash val="solid"/>
        </a:ln>
      </xdr:spPr>
    </xdr:pic>
    <xdr:clientData/>
  </xdr:twoCellAnchor>
  <xdr:twoCellAnchor editAs="oneCell">
    <xdr:from>
      <xdr:col>1</xdr:col>
      <xdr:colOff>0</xdr:colOff>
      <xdr:row>69</xdr:row>
      <xdr:rowOff>0</xdr:rowOff>
    </xdr:from>
    <xdr:to>
      <xdr:col>2</xdr:col>
      <xdr:colOff>0</xdr:colOff>
      <xdr:row>70</xdr:row>
      <xdr:rowOff>0</xdr:rowOff>
    </xdr:to>
    <xdr:pic>
      <xdr:nvPicPr>
        <xdr:cNvPr id="131" name="Image 130"/>
        <xdr:cNvPicPr>
          <a:picLocks/>
        </xdr:cNvPicPr>
      </xdr:nvPicPr>
      <xdr:blipFill>
        <a:blip xmlns:r="http://schemas.openxmlformats.org/officeDocument/2006/relationships" r:embed="rId104" cstate="print"/>
        <a:stretch>
          <a:fillRect/>
        </a:stretch>
      </xdr:blipFill>
      <xdr:spPr>
        <a:xfrm>
          <a:off x="1295400" y="119062500"/>
          <a:ext cx="1447800" cy="1143000"/>
        </a:xfrm>
        <a:prstGeom prst="rect">
          <a:avLst/>
        </a:prstGeom>
        <a:ln>
          <a:prstDash val="solid"/>
        </a:ln>
      </xdr:spPr>
    </xdr:pic>
    <xdr:clientData/>
  </xdr:twoCellAnchor>
  <xdr:twoCellAnchor editAs="oneCell">
    <xdr:from>
      <xdr:col>1</xdr:col>
      <xdr:colOff>0</xdr:colOff>
      <xdr:row>70</xdr:row>
      <xdr:rowOff>0</xdr:rowOff>
    </xdr:from>
    <xdr:to>
      <xdr:col>2</xdr:col>
      <xdr:colOff>0</xdr:colOff>
      <xdr:row>71</xdr:row>
      <xdr:rowOff>0</xdr:rowOff>
    </xdr:to>
    <xdr:pic>
      <xdr:nvPicPr>
        <xdr:cNvPr id="132" name="Image 131"/>
        <xdr:cNvPicPr>
          <a:picLocks/>
        </xdr:cNvPicPr>
      </xdr:nvPicPr>
      <xdr:blipFill>
        <a:blip xmlns:r="http://schemas.openxmlformats.org/officeDocument/2006/relationships" r:embed="rId105" cstate="print"/>
        <a:stretch>
          <a:fillRect/>
        </a:stretch>
      </xdr:blipFill>
      <xdr:spPr>
        <a:xfrm>
          <a:off x="1295400" y="120205500"/>
          <a:ext cx="1447800" cy="1143000"/>
        </a:xfrm>
        <a:prstGeom prst="rect">
          <a:avLst/>
        </a:prstGeom>
        <a:ln>
          <a:prstDash val="solid"/>
        </a:ln>
      </xdr:spPr>
    </xdr:pic>
    <xdr:clientData/>
  </xdr:twoCellAnchor>
  <xdr:twoCellAnchor editAs="oneCell">
    <xdr:from>
      <xdr:col>1</xdr:col>
      <xdr:colOff>0</xdr:colOff>
      <xdr:row>103</xdr:row>
      <xdr:rowOff>0</xdr:rowOff>
    </xdr:from>
    <xdr:to>
      <xdr:col>2</xdr:col>
      <xdr:colOff>0</xdr:colOff>
      <xdr:row>104</xdr:row>
      <xdr:rowOff>0</xdr:rowOff>
    </xdr:to>
    <xdr:pic>
      <xdr:nvPicPr>
        <xdr:cNvPr id="133" name="Image 132"/>
        <xdr:cNvPicPr>
          <a:picLocks/>
        </xdr:cNvPicPr>
      </xdr:nvPicPr>
      <xdr:blipFill>
        <a:blip xmlns:r="http://schemas.openxmlformats.org/officeDocument/2006/relationships" r:embed="rId106" cstate="print"/>
        <a:stretch>
          <a:fillRect/>
        </a:stretch>
      </xdr:blipFill>
      <xdr:spPr>
        <a:xfrm>
          <a:off x="1295400" y="121348500"/>
          <a:ext cx="1447800" cy="1143000"/>
        </a:xfrm>
        <a:prstGeom prst="rect">
          <a:avLst/>
        </a:prstGeom>
        <a:ln>
          <a:prstDash val="solid"/>
        </a:ln>
      </xdr:spPr>
    </xdr:pic>
    <xdr:clientData/>
  </xdr:twoCellAnchor>
  <xdr:twoCellAnchor>
    <xdr:from>
      <xdr:col>0</xdr:col>
      <xdr:colOff>984251</xdr:colOff>
      <xdr:row>1</xdr:row>
      <xdr:rowOff>125940</xdr:rowOff>
    </xdr:from>
    <xdr:to>
      <xdr:col>18</xdr:col>
      <xdr:colOff>74083</xdr:colOff>
      <xdr:row>6</xdr:row>
      <xdr:rowOff>857249</xdr:rowOff>
    </xdr:to>
    <xdr:graphicFrame macro="">
      <xdr:nvGraphicFramePr>
        <xdr:cNvPr id="3" name="Graphique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7"/>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29</xdr:row>
      <xdr:rowOff>0</xdr:rowOff>
    </xdr:from>
    <xdr:to>
      <xdr:col>2</xdr:col>
      <xdr:colOff>0</xdr:colOff>
      <xdr:row>30</xdr:row>
      <xdr:rowOff>0</xdr:rowOff>
    </xdr:to>
    <xdr:pic>
      <xdr:nvPicPr>
        <xdr:cNvPr id="3" name="Image 2"/>
        <xdr:cNvPicPr>
          <a:picLocks/>
        </xdr:cNvPicPr>
      </xdr:nvPicPr>
      <xdr:blipFill>
        <a:blip xmlns:r="http://schemas.openxmlformats.org/officeDocument/2006/relationships" r:embed="rId1" cstate="print"/>
        <a:stretch>
          <a:fillRect/>
        </a:stretch>
      </xdr:blipFill>
      <xdr:spPr>
        <a:xfrm>
          <a:off x="1038225" y="200025"/>
          <a:ext cx="1438275" cy="1143000"/>
        </a:xfrm>
        <a:prstGeom prst="rect">
          <a:avLst/>
        </a:prstGeom>
        <a:ln>
          <a:prstDash val="solid"/>
        </a:ln>
      </xdr:spPr>
    </xdr:pic>
    <xdr:clientData/>
  </xdr:twoCellAnchor>
  <xdr:twoCellAnchor editAs="oneCell">
    <xdr:from>
      <xdr:col>1</xdr:col>
      <xdr:colOff>0</xdr:colOff>
      <xdr:row>55</xdr:row>
      <xdr:rowOff>0</xdr:rowOff>
    </xdr:from>
    <xdr:to>
      <xdr:col>2</xdr:col>
      <xdr:colOff>0</xdr:colOff>
      <xdr:row>56</xdr:row>
      <xdr:rowOff>0</xdr:rowOff>
    </xdr:to>
    <xdr:pic>
      <xdr:nvPicPr>
        <xdr:cNvPr id="4" name="Image 3"/>
        <xdr:cNvPicPr>
          <a:picLocks/>
        </xdr:cNvPicPr>
      </xdr:nvPicPr>
      <xdr:blipFill>
        <a:blip xmlns:r="http://schemas.openxmlformats.org/officeDocument/2006/relationships" r:embed="rId2" cstate="print"/>
        <a:stretch>
          <a:fillRect/>
        </a:stretch>
      </xdr:blipFill>
      <xdr:spPr>
        <a:xfrm>
          <a:off x="1038225" y="1343025"/>
          <a:ext cx="1438275" cy="1143000"/>
        </a:xfrm>
        <a:prstGeom prst="rect">
          <a:avLst/>
        </a:prstGeom>
        <a:ln>
          <a:prstDash val="solid"/>
        </a:ln>
      </xdr:spPr>
    </xdr:pic>
    <xdr:clientData/>
  </xdr:twoCellAnchor>
  <xdr:twoCellAnchor editAs="oneCell">
    <xdr:from>
      <xdr:col>1</xdr:col>
      <xdr:colOff>0</xdr:colOff>
      <xdr:row>54</xdr:row>
      <xdr:rowOff>0</xdr:rowOff>
    </xdr:from>
    <xdr:to>
      <xdr:col>2</xdr:col>
      <xdr:colOff>0</xdr:colOff>
      <xdr:row>55</xdr:row>
      <xdr:rowOff>0</xdr:rowOff>
    </xdr:to>
    <xdr:pic>
      <xdr:nvPicPr>
        <xdr:cNvPr id="5" name="Image 4"/>
        <xdr:cNvPicPr>
          <a:picLocks/>
        </xdr:cNvPicPr>
      </xdr:nvPicPr>
      <xdr:blipFill>
        <a:blip xmlns:r="http://schemas.openxmlformats.org/officeDocument/2006/relationships" r:embed="rId3" cstate="print"/>
        <a:stretch>
          <a:fillRect/>
        </a:stretch>
      </xdr:blipFill>
      <xdr:spPr>
        <a:xfrm>
          <a:off x="1038225" y="2486025"/>
          <a:ext cx="1438275" cy="1143000"/>
        </a:xfrm>
        <a:prstGeom prst="rect">
          <a:avLst/>
        </a:prstGeom>
        <a:ln>
          <a:prstDash val="solid"/>
        </a:ln>
      </xdr:spPr>
    </xdr:pic>
    <xdr:clientData/>
  </xdr:twoCellAnchor>
  <xdr:twoCellAnchor editAs="oneCell">
    <xdr:from>
      <xdr:col>1</xdr:col>
      <xdr:colOff>0</xdr:colOff>
      <xdr:row>28</xdr:row>
      <xdr:rowOff>0</xdr:rowOff>
    </xdr:from>
    <xdr:to>
      <xdr:col>2</xdr:col>
      <xdr:colOff>0</xdr:colOff>
      <xdr:row>29</xdr:row>
      <xdr:rowOff>0</xdr:rowOff>
    </xdr:to>
    <xdr:pic>
      <xdr:nvPicPr>
        <xdr:cNvPr id="6" name="Image 5"/>
        <xdr:cNvPicPr>
          <a:picLocks/>
        </xdr:cNvPicPr>
      </xdr:nvPicPr>
      <xdr:blipFill>
        <a:blip xmlns:r="http://schemas.openxmlformats.org/officeDocument/2006/relationships" r:embed="rId4" cstate="print"/>
        <a:stretch>
          <a:fillRect/>
        </a:stretch>
      </xdr:blipFill>
      <xdr:spPr>
        <a:xfrm>
          <a:off x="1038225" y="3629025"/>
          <a:ext cx="1438275" cy="1143000"/>
        </a:xfrm>
        <a:prstGeom prst="rect">
          <a:avLst/>
        </a:prstGeom>
        <a:ln>
          <a:prstDash val="solid"/>
        </a:ln>
      </xdr:spPr>
    </xdr:pic>
    <xdr:clientData/>
  </xdr:twoCellAnchor>
  <xdr:twoCellAnchor editAs="oneCell">
    <xdr:from>
      <xdr:col>1</xdr:col>
      <xdr:colOff>0</xdr:colOff>
      <xdr:row>41</xdr:row>
      <xdr:rowOff>0</xdr:rowOff>
    </xdr:from>
    <xdr:to>
      <xdr:col>2</xdr:col>
      <xdr:colOff>0</xdr:colOff>
      <xdr:row>42</xdr:row>
      <xdr:rowOff>0</xdr:rowOff>
    </xdr:to>
    <xdr:pic>
      <xdr:nvPicPr>
        <xdr:cNvPr id="7" name="Image 6"/>
        <xdr:cNvPicPr>
          <a:picLocks/>
        </xdr:cNvPicPr>
      </xdr:nvPicPr>
      <xdr:blipFill>
        <a:blip xmlns:r="http://schemas.openxmlformats.org/officeDocument/2006/relationships" r:embed="rId5" cstate="print"/>
        <a:stretch>
          <a:fillRect/>
        </a:stretch>
      </xdr:blipFill>
      <xdr:spPr>
        <a:xfrm>
          <a:off x="1038225" y="4772025"/>
          <a:ext cx="1438275" cy="1143000"/>
        </a:xfrm>
        <a:prstGeom prst="rect">
          <a:avLst/>
        </a:prstGeom>
        <a:ln>
          <a:prstDash val="solid"/>
        </a:ln>
      </xdr:spPr>
    </xdr:pic>
    <xdr:clientData/>
  </xdr:twoCellAnchor>
  <xdr:twoCellAnchor editAs="oneCell">
    <xdr:from>
      <xdr:col>1</xdr:col>
      <xdr:colOff>0</xdr:colOff>
      <xdr:row>56</xdr:row>
      <xdr:rowOff>0</xdr:rowOff>
    </xdr:from>
    <xdr:to>
      <xdr:col>2</xdr:col>
      <xdr:colOff>0</xdr:colOff>
      <xdr:row>57</xdr:row>
      <xdr:rowOff>0</xdr:rowOff>
    </xdr:to>
    <xdr:pic>
      <xdr:nvPicPr>
        <xdr:cNvPr id="8" name="Image 7"/>
        <xdr:cNvPicPr>
          <a:picLocks/>
        </xdr:cNvPicPr>
      </xdr:nvPicPr>
      <xdr:blipFill>
        <a:blip xmlns:r="http://schemas.openxmlformats.org/officeDocument/2006/relationships" r:embed="rId6" cstate="print"/>
        <a:stretch>
          <a:fillRect/>
        </a:stretch>
      </xdr:blipFill>
      <xdr:spPr>
        <a:xfrm>
          <a:off x="1038225" y="5915025"/>
          <a:ext cx="1438275" cy="1143000"/>
        </a:xfrm>
        <a:prstGeom prst="rect">
          <a:avLst/>
        </a:prstGeom>
        <a:ln>
          <a:prstDash val="solid"/>
        </a:ln>
      </xdr:spPr>
    </xdr:pic>
    <xdr:clientData/>
  </xdr:twoCellAnchor>
  <xdr:twoCellAnchor editAs="oneCell">
    <xdr:from>
      <xdr:col>1</xdr:col>
      <xdr:colOff>0</xdr:colOff>
      <xdr:row>39</xdr:row>
      <xdr:rowOff>0</xdr:rowOff>
    </xdr:from>
    <xdr:to>
      <xdr:col>2</xdr:col>
      <xdr:colOff>0</xdr:colOff>
      <xdr:row>40</xdr:row>
      <xdr:rowOff>0</xdr:rowOff>
    </xdr:to>
    <xdr:pic>
      <xdr:nvPicPr>
        <xdr:cNvPr id="9" name="Image 8"/>
        <xdr:cNvPicPr>
          <a:picLocks/>
        </xdr:cNvPicPr>
      </xdr:nvPicPr>
      <xdr:blipFill>
        <a:blip xmlns:r="http://schemas.openxmlformats.org/officeDocument/2006/relationships" r:embed="rId7" cstate="print"/>
        <a:stretch>
          <a:fillRect/>
        </a:stretch>
      </xdr:blipFill>
      <xdr:spPr>
        <a:xfrm>
          <a:off x="1038225" y="7058025"/>
          <a:ext cx="1438275" cy="1143000"/>
        </a:xfrm>
        <a:prstGeom prst="rect">
          <a:avLst/>
        </a:prstGeom>
        <a:ln>
          <a:prstDash val="solid"/>
        </a:ln>
      </xdr:spPr>
    </xdr:pic>
    <xdr:clientData/>
  </xdr:twoCellAnchor>
  <xdr:twoCellAnchor editAs="oneCell">
    <xdr:from>
      <xdr:col>1</xdr:col>
      <xdr:colOff>0</xdr:colOff>
      <xdr:row>51</xdr:row>
      <xdr:rowOff>0</xdr:rowOff>
    </xdr:from>
    <xdr:to>
      <xdr:col>2</xdr:col>
      <xdr:colOff>0</xdr:colOff>
      <xdr:row>52</xdr:row>
      <xdr:rowOff>0</xdr:rowOff>
    </xdr:to>
    <xdr:pic>
      <xdr:nvPicPr>
        <xdr:cNvPr id="10" name="Image 9"/>
        <xdr:cNvPicPr>
          <a:picLocks/>
        </xdr:cNvPicPr>
      </xdr:nvPicPr>
      <xdr:blipFill>
        <a:blip xmlns:r="http://schemas.openxmlformats.org/officeDocument/2006/relationships" r:embed="rId8" cstate="print"/>
        <a:stretch>
          <a:fillRect/>
        </a:stretch>
      </xdr:blipFill>
      <xdr:spPr>
        <a:xfrm>
          <a:off x="1038225" y="8201025"/>
          <a:ext cx="1438275" cy="1143000"/>
        </a:xfrm>
        <a:prstGeom prst="rect">
          <a:avLst/>
        </a:prstGeom>
        <a:ln>
          <a:prstDash val="solid"/>
        </a:ln>
      </xdr:spPr>
    </xdr:pic>
    <xdr:clientData/>
  </xdr:twoCellAnchor>
  <xdr:twoCellAnchor editAs="oneCell">
    <xdr:from>
      <xdr:col>1</xdr:col>
      <xdr:colOff>0</xdr:colOff>
      <xdr:row>57</xdr:row>
      <xdr:rowOff>0</xdr:rowOff>
    </xdr:from>
    <xdr:to>
      <xdr:col>2</xdr:col>
      <xdr:colOff>0</xdr:colOff>
      <xdr:row>58</xdr:row>
      <xdr:rowOff>0</xdr:rowOff>
    </xdr:to>
    <xdr:pic>
      <xdr:nvPicPr>
        <xdr:cNvPr id="11" name="Image 10"/>
        <xdr:cNvPicPr>
          <a:picLocks/>
        </xdr:cNvPicPr>
      </xdr:nvPicPr>
      <xdr:blipFill>
        <a:blip xmlns:r="http://schemas.openxmlformats.org/officeDocument/2006/relationships" r:embed="rId9" cstate="print"/>
        <a:stretch>
          <a:fillRect/>
        </a:stretch>
      </xdr:blipFill>
      <xdr:spPr>
        <a:xfrm>
          <a:off x="1038225" y="9344025"/>
          <a:ext cx="1438275" cy="1143000"/>
        </a:xfrm>
        <a:prstGeom prst="rect">
          <a:avLst/>
        </a:prstGeom>
        <a:ln>
          <a:prstDash val="solid"/>
        </a:ln>
      </xdr:spPr>
    </xdr:pic>
    <xdr:clientData/>
  </xdr:twoCellAnchor>
  <xdr:twoCellAnchor editAs="oneCell">
    <xdr:from>
      <xdr:col>1</xdr:col>
      <xdr:colOff>0</xdr:colOff>
      <xdr:row>50</xdr:row>
      <xdr:rowOff>0</xdr:rowOff>
    </xdr:from>
    <xdr:to>
      <xdr:col>2</xdr:col>
      <xdr:colOff>0</xdr:colOff>
      <xdr:row>51</xdr:row>
      <xdr:rowOff>0</xdr:rowOff>
    </xdr:to>
    <xdr:pic>
      <xdr:nvPicPr>
        <xdr:cNvPr id="12" name="Image 11"/>
        <xdr:cNvPicPr>
          <a:picLocks/>
        </xdr:cNvPicPr>
      </xdr:nvPicPr>
      <xdr:blipFill>
        <a:blip xmlns:r="http://schemas.openxmlformats.org/officeDocument/2006/relationships" r:embed="rId10" cstate="print"/>
        <a:stretch>
          <a:fillRect/>
        </a:stretch>
      </xdr:blipFill>
      <xdr:spPr>
        <a:xfrm>
          <a:off x="1038225" y="10487025"/>
          <a:ext cx="1438275" cy="1143000"/>
        </a:xfrm>
        <a:prstGeom prst="rect">
          <a:avLst/>
        </a:prstGeom>
        <a:ln>
          <a:prstDash val="solid"/>
        </a:ln>
      </xdr:spPr>
    </xdr:pic>
    <xdr:clientData/>
  </xdr:twoCellAnchor>
  <xdr:twoCellAnchor editAs="oneCell">
    <xdr:from>
      <xdr:col>1</xdr:col>
      <xdr:colOff>0</xdr:colOff>
      <xdr:row>36</xdr:row>
      <xdr:rowOff>0</xdr:rowOff>
    </xdr:from>
    <xdr:to>
      <xdr:col>2</xdr:col>
      <xdr:colOff>0</xdr:colOff>
      <xdr:row>37</xdr:row>
      <xdr:rowOff>0</xdr:rowOff>
    </xdr:to>
    <xdr:pic>
      <xdr:nvPicPr>
        <xdr:cNvPr id="13" name="Image 12"/>
        <xdr:cNvPicPr>
          <a:picLocks/>
        </xdr:cNvPicPr>
      </xdr:nvPicPr>
      <xdr:blipFill>
        <a:blip xmlns:r="http://schemas.openxmlformats.org/officeDocument/2006/relationships" r:embed="rId11" cstate="print"/>
        <a:stretch>
          <a:fillRect/>
        </a:stretch>
      </xdr:blipFill>
      <xdr:spPr>
        <a:xfrm>
          <a:off x="1038225" y="11630025"/>
          <a:ext cx="1438275" cy="1143000"/>
        </a:xfrm>
        <a:prstGeom prst="rect">
          <a:avLst/>
        </a:prstGeom>
        <a:ln>
          <a:prstDash val="solid"/>
        </a:ln>
      </xdr:spPr>
    </xdr:pic>
    <xdr:clientData/>
  </xdr:twoCellAnchor>
  <xdr:twoCellAnchor editAs="oneCell">
    <xdr:from>
      <xdr:col>1</xdr:col>
      <xdr:colOff>0</xdr:colOff>
      <xdr:row>42</xdr:row>
      <xdr:rowOff>0</xdr:rowOff>
    </xdr:from>
    <xdr:to>
      <xdr:col>2</xdr:col>
      <xdr:colOff>0</xdr:colOff>
      <xdr:row>43</xdr:row>
      <xdr:rowOff>0</xdr:rowOff>
    </xdr:to>
    <xdr:pic>
      <xdr:nvPicPr>
        <xdr:cNvPr id="14" name="Image 13"/>
        <xdr:cNvPicPr>
          <a:picLocks/>
        </xdr:cNvPicPr>
      </xdr:nvPicPr>
      <xdr:blipFill>
        <a:blip xmlns:r="http://schemas.openxmlformats.org/officeDocument/2006/relationships" r:embed="rId12" cstate="print"/>
        <a:stretch>
          <a:fillRect/>
        </a:stretch>
      </xdr:blipFill>
      <xdr:spPr>
        <a:xfrm>
          <a:off x="1038225" y="12773025"/>
          <a:ext cx="1438275" cy="1143000"/>
        </a:xfrm>
        <a:prstGeom prst="rect">
          <a:avLst/>
        </a:prstGeom>
        <a:ln>
          <a:prstDash val="solid"/>
        </a:ln>
      </xdr:spPr>
    </xdr:pic>
    <xdr:clientData/>
  </xdr:twoCellAnchor>
  <xdr:twoCellAnchor editAs="oneCell">
    <xdr:from>
      <xdr:col>1</xdr:col>
      <xdr:colOff>0</xdr:colOff>
      <xdr:row>30</xdr:row>
      <xdr:rowOff>0</xdr:rowOff>
    </xdr:from>
    <xdr:to>
      <xdr:col>2</xdr:col>
      <xdr:colOff>0</xdr:colOff>
      <xdr:row>31</xdr:row>
      <xdr:rowOff>0</xdr:rowOff>
    </xdr:to>
    <xdr:pic>
      <xdr:nvPicPr>
        <xdr:cNvPr id="15" name="Image 14"/>
        <xdr:cNvPicPr>
          <a:picLocks/>
        </xdr:cNvPicPr>
      </xdr:nvPicPr>
      <xdr:blipFill>
        <a:blip xmlns:r="http://schemas.openxmlformats.org/officeDocument/2006/relationships" r:embed="rId13" cstate="print"/>
        <a:stretch>
          <a:fillRect/>
        </a:stretch>
      </xdr:blipFill>
      <xdr:spPr>
        <a:xfrm>
          <a:off x="1038225" y="13916025"/>
          <a:ext cx="1438275" cy="1143000"/>
        </a:xfrm>
        <a:prstGeom prst="rect">
          <a:avLst/>
        </a:prstGeom>
        <a:ln>
          <a:prstDash val="solid"/>
        </a:ln>
      </xdr:spPr>
    </xdr:pic>
    <xdr:clientData/>
  </xdr:twoCellAnchor>
  <xdr:twoCellAnchor editAs="oneCell">
    <xdr:from>
      <xdr:col>1</xdr:col>
      <xdr:colOff>0</xdr:colOff>
      <xdr:row>3</xdr:row>
      <xdr:rowOff>0</xdr:rowOff>
    </xdr:from>
    <xdr:to>
      <xdr:col>2</xdr:col>
      <xdr:colOff>0</xdr:colOff>
      <xdr:row>4</xdr:row>
      <xdr:rowOff>0</xdr:rowOff>
    </xdr:to>
    <xdr:pic>
      <xdr:nvPicPr>
        <xdr:cNvPr id="16" name="Image 15"/>
        <xdr:cNvPicPr>
          <a:picLocks/>
        </xdr:cNvPicPr>
      </xdr:nvPicPr>
      <xdr:blipFill>
        <a:blip xmlns:r="http://schemas.openxmlformats.org/officeDocument/2006/relationships" r:embed="rId14" cstate="print"/>
        <a:stretch>
          <a:fillRect/>
        </a:stretch>
      </xdr:blipFill>
      <xdr:spPr>
        <a:xfrm>
          <a:off x="1038225" y="15059025"/>
          <a:ext cx="1438275" cy="1143000"/>
        </a:xfrm>
        <a:prstGeom prst="rect">
          <a:avLst/>
        </a:prstGeom>
        <a:ln>
          <a:prstDash val="solid"/>
        </a:ln>
      </xdr:spPr>
    </xdr:pic>
    <xdr:clientData/>
  </xdr:twoCellAnchor>
  <xdr:twoCellAnchor editAs="oneCell">
    <xdr:from>
      <xdr:col>1</xdr:col>
      <xdr:colOff>0</xdr:colOff>
      <xdr:row>4</xdr:row>
      <xdr:rowOff>0</xdr:rowOff>
    </xdr:from>
    <xdr:to>
      <xdr:col>2</xdr:col>
      <xdr:colOff>0</xdr:colOff>
      <xdr:row>5</xdr:row>
      <xdr:rowOff>0</xdr:rowOff>
    </xdr:to>
    <xdr:pic>
      <xdr:nvPicPr>
        <xdr:cNvPr id="17" name="Image 16"/>
        <xdr:cNvPicPr>
          <a:picLocks/>
        </xdr:cNvPicPr>
      </xdr:nvPicPr>
      <xdr:blipFill>
        <a:blip xmlns:r="http://schemas.openxmlformats.org/officeDocument/2006/relationships" r:embed="rId15" cstate="print"/>
        <a:stretch>
          <a:fillRect/>
        </a:stretch>
      </xdr:blipFill>
      <xdr:spPr>
        <a:xfrm>
          <a:off x="1038225" y="16202025"/>
          <a:ext cx="1438275" cy="1143000"/>
        </a:xfrm>
        <a:prstGeom prst="rect">
          <a:avLst/>
        </a:prstGeom>
        <a:ln>
          <a:prstDash val="solid"/>
        </a:ln>
      </xdr:spPr>
    </xdr:pic>
    <xdr:clientData/>
  </xdr:twoCellAnchor>
  <xdr:twoCellAnchor editAs="oneCell">
    <xdr:from>
      <xdr:col>1</xdr:col>
      <xdr:colOff>0</xdr:colOff>
      <xdr:row>5</xdr:row>
      <xdr:rowOff>0</xdr:rowOff>
    </xdr:from>
    <xdr:to>
      <xdr:col>2</xdr:col>
      <xdr:colOff>0</xdr:colOff>
      <xdr:row>6</xdr:row>
      <xdr:rowOff>0</xdr:rowOff>
    </xdr:to>
    <xdr:pic>
      <xdr:nvPicPr>
        <xdr:cNvPr id="18" name="Image 17"/>
        <xdr:cNvPicPr>
          <a:picLocks/>
        </xdr:cNvPicPr>
      </xdr:nvPicPr>
      <xdr:blipFill>
        <a:blip xmlns:r="http://schemas.openxmlformats.org/officeDocument/2006/relationships" r:embed="rId16" cstate="print"/>
        <a:stretch>
          <a:fillRect/>
        </a:stretch>
      </xdr:blipFill>
      <xdr:spPr>
        <a:xfrm>
          <a:off x="1038225" y="17345025"/>
          <a:ext cx="1438275" cy="1143000"/>
        </a:xfrm>
        <a:prstGeom prst="rect">
          <a:avLst/>
        </a:prstGeom>
        <a:ln>
          <a:prstDash val="solid"/>
        </a:ln>
      </xdr:spPr>
    </xdr:pic>
    <xdr:clientData/>
  </xdr:twoCellAnchor>
  <xdr:twoCellAnchor editAs="oneCell">
    <xdr:from>
      <xdr:col>1</xdr:col>
      <xdr:colOff>0</xdr:colOff>
      <xdr:row>6</xdr:row>
      <xdr:rowOff>0</xdr:rowOff>
    </xdr:from>
    <xdr:to>
      <xdr:col>2</xdr:col>
      <xdr:colOff>0</xdr:colOff>
      <xdr:row>7</xdr:row>
      <xdr:rowOff>0</xdr:rowOff>
    </xdr:to>
    <xdr:pic>
      <xdr:nvPicPr>
        <xdr:cNvPr id="19" name="Image 18"/>
        <xdr:cNvPicPr>
          <a:picLocks/>
        </xdr:cNvPicPr>
      </xdr:nvPicPr>
      <xdr:blipFill>
        <a:blip xmlns:r="http://schemas.openxmlformats.org/officeDocument/2006/relationships" r:embed="rId17" cstate="print"/>
        <a:stretch>
          <a:fillRect/>
        </a:stretch>
      </xdr:blipFill>
      <xdr:spPr>
        <a:xfrm>
          <a:off x="1038225" y="18488025"/>
          <a:ext cx="1438275" cy="1143000"/>
        </a:xfrm>
        <a:prstGeom prst="rect">
          <a:avLst/>
        </a:prstGeom>
        <a:ln>
          <a:prstDash val="solid"/>
        </a:ln>
      </xdr:spPr>
    </xdr:pic>
    <xdr:clientData/>
  </xdr:twoCellAnchor>
  <xdr:twoCellAnchor editAs="oneCell">
    <xdr:from>
      <xdr:col>1</xdr:col>
      <xdr:colOff>0</xdr:colOff>
      <xdr:row>7</xdr:row>
      <xdr:rowOff>0</xdr:rowOff>
    </xdr:from>
    <xdr:to>
      <xdr:col>2</xdr:col>
      <xdr:colOff>0</xdr:colOff>
      <xdr:row>8</xdr:row>
      <xdr:rowOff>0</xdr:rowOff>
    </xdr:to>
    <xdr:pic>
      <xdr:nvPicPr>
        <xdr:cNvPr id="20" name="Image 19"/>
        <xdr:cNvPicPr>
          <a:picLocks/>
        </xdr:cNvPicPr>
      </xdr:nvPicPr>
      <xdr:blipFill>
        <a:blip xmlns:r="http://schemas.openxmlformats.org/officeDocument/2006/relationships" r:embed="rId18" cstate="print"/>
        <a:stretch>
          <a:fillRect/>
        </a:stretch>
      </xdr:blipFill>
      <xdr:spPr>
        <a:xfrm>
          <a:off x="1038225" y="19631025"/>
          <a:ext cx="1438275" cy="1143000"/>
        </a:xfrm>
        <a:prstGeom prst="rect">
          <a:avLst/>
        </a:prstGeom>
        <a:ln>
          <a:prstDash val="solid"/>
        </a:ln>
      </xdr:spPr>
    </xdr:pic>
    <xdr:clientData/>
  </xdr:twoCellAnchor>
  <xdr:twoCellAnchor editAs="oneCell">
    <xdr:from>
      <xdr:col>1</xdr:col>
      <xdr:colOff>0</xdr:colOff>
      <xdr:row>22</xdr:row>
      <xdr:rowOff>0</xdr:rowOff>
    </xdr:from>
    <xdr:to>
      <xdr:col>2</xdr:col>
      <xdr:colOff>0</xdr:colOff>
      <xdr:row>23</xdr:row>
      <xdr:rowOff>0</xdr:rowOff>
    </xdr:to>
    <xdr:pic>
      <xdr:nvPicPr>
        <xdr:cNvPr id="21" name="Image 20"/>
        <xdr:cNvPicPr>
          <a:picLocks/>
        </xdr:cNvPicPr>
      </xdr:nvPicPr>
      <xdr:blipFill>
        <a:blip xmlns:r="http://schemas.openxmlformats.org/officeDocument/2006/relationships" r:embed="rId19" cstate="print"/>
        <a:stretch>
          <a:fillRect/>
        </a:stretch>
      </xdr:blipFill>
      <xdr:spPr>
        <a:xfrm>
          <a:off x="1038225" y="20774025"/>
          <a:ext cx="1438275" cy="1143000"/>
        </a:xfrm>
        <a:prstGeom prst="rect">
          <a:avLst/>
        </a:prstGeom>
        <a:ln>
          <a:prstDash val="solid"/>
        </a:ln>
      </xdr:spPr>
    </xdr:pic>
    <xdr:clientData/>
  </xdr:twoCellAnchor>
  <xdr:twoCellAnchor editAs="oneCell">
    <xdr:from>
      <xdr:col>1</xdr:col>
      <xdr:colOff>0</xdr:colOff>
      <xdr:row>23</xdr:row>
      <xdr:rowOff>0</xdr:rowOff>
    </xdr:from>
    <xdr:to>
      <xdr:col>2</xdr:col>
      <xdr:colOff>0</xdr:colOff>
      <xdr:row>24</xdr:row>
      <xdr:rowOff>0</xdr:rowOff>
    </xdr:to>
    <xdr:pic>
      <xdr:nvPicPr>
        <xdr:cNvPr id="22" name="Image 21"/>
        <xdr:cNvPicPr>
          <a:picLocks/>
        </xdr:cNvPicPr>
      </xdr:nvPicPr>
      <xdr:blipFill>
        <a:blip xmlns:r="http://schemas.openxmlformats.org/officeDocument/2006/relationships" r:embed="rId20" cstate="print"/>
        <a:stretch>
          <a:fillRect/>
        </a:stretch>
      </xdr:blipFill>
      <xdr:spPr>
        <a:xfrm>
          <a:off x="1038225" y="21917025"/>
          <a:ext cx="1438275" cy="1143000"/>
        </a:xfrm>
        <a:prstGeom prst="rect">
          <a:avLst/>
        </a:prstGeom>
        <a:ln>
          <a:prstDash val="solid"/>
        </a:ln>
      </xdr:spPr>
    </xdr:pic>
    <xdr:clientData/>
  </xdr:twoCellAnchor>
  <xdr:twoCellAnchor editAs="oneCell">
    <xdr:from>
      <xdr:col>1</xdr:col>
      <xdr:colOff>0</xdr:colOff>
      <xdr:row>24</xdr:row>
      <xdr:rowOff>0</xdr:rowOff>
    </xdr:from>
    <xdr:to>
      <xdr:col>2</xdr:col>
      <xdr:colOff>0</xdr:colOff>
      <xdr:row>25</xdr:row>
      <xdr:rowOff>0</xdr:rowOff>
    </xdr:to>
    <xdr:pic>
      <xdr:nvPicPr>
        <xdr:cNvPr id="23" name="Image 22"/>
        <xdr:cNvPicPr>
          <a:picLocks/>
        </xdr:cNvPicPr>
      </xdr:nvPicPr>
      <xdr:blipFill>
        <a:blip xmlns:r="http://schemas.openxmlformats.org/officeDocument/2006/relationships" r:embed="rId21" cstate="print"/>
        <a:stretch>
          <a:fillRect/>
        </a:stretch>
      </xdr:blipFill>
      <xdr:spPr>
        <a:xfrm>
          <a:off x="1038225" y="23060025"/>
          <a:ext cx="1438275" cy="1143000"/>
        </a:xfrm>
        <a:prstGeom prst="rect">
          <a:avLst/>
        </a:prstGeom>
        <a:ln>
          <a:prstDash val="solid"/>
        </a:ln>
      </xdr:spPr>
    </xdr:pic>
    <xdr:clientData/>
  </xdr:twoCellAnchor>
  <xdr:twoCellAnchor editAs="oneCell">
    <xdr:from>
      <xdr:col>1</xdr:col>
      <xdr:colOff>0</xdr:colOff>
      <xdr:row>66</xdr:row>
      <xdr:rowOff>0</xdr:rowOff>
    </xdr:from>
    <xdr:to>
      <xdr:col>2</xdr:col>
      <xdr:colOff>0</xdr:colOff>
      <xdr:row>67</xdr:row>
      <xdr:rowOff>0</xdr:rowOff>
    </xdr:to>
    <xdr:pic>
      <xdr:nvPicPr>
        <xdr:cNvPr id="24" name="Image 23"/>
        <xdr:cNvPicPr>
          <a:picLocks/>
        </xdr:cNvPicPr>
      </xdr:nvPicPr>
      <xdr:blipFill>
        <a:blip xmlns:r="http://schemas.openxmlformats.org/officeDocument/2006/relationships" r:embed="rId22" cstate="print"/>
        <a:stretch>
          <a:fillRect/>
        </a:stretch>
      </xdr:blipFill>
      <xdr:spPr>
        <a:xfrm>
          <a:off x="1038225" y="24203025"/>
          <a:ext cx="1438275" cy="1143000"/>
        </a:xfrm>
        <a:prstGeom prst="rect">
          <a:avLst/>
        </a:prstGeom>
        <a:ln>
          <a:prstDash val="solid"/>
        </a:ln>
      </xdr:spPr>
    </xdr:pic>
    <xdr:clientData/>
  </xdr:twoCellAnchor>
  <xdr:twoCellAnchor editAs="oneCell">
    <xdr:from>
      <xdr:col>1</xdr:col>
      <xdr:colOff>0</xdr:colOff>
      <xdr:row>67</xdr:row>
      <xdr:rowOff>0</xdr:rowOff>
    </xdr:from>
    <xdr:to>
      <xdr:col>2</xdr:col>
      <xdr:colOff>0</xdr:colOff>
      <xdr:row>68</xdr:row>
      <xdr:rowOff>0</xdr:rowOff>
    </xdr:to>
    <xdr:pic>
      <xdr:nvPicPr>
        <xdr:cNvPr id="25" name="Image 24"/>
        <xdr:cNvPicPr>
          <a:picLocks/>
        </xdr:cNvPicPr>
      </xdr:nvPicPr>
      <xdr:blipFill>
        <a:blip xmlns:r="http://schemas.openxmlformats.org/officeDocument/2006/relationships" r:embed="rId23" cstate="print"/>
        <a:stretch>
          <a:fillRect/>
        </a:stretch>
      </xdr:blipFill>
      <xdr:spPr>
        <a:xfrm>
          <a:off x="1038225" y="25346025"/>
          <a:ext cx="1438275" cy="1143000"/>
        </a:xfrm>
        <a:prstGeom prst="rect">
          <a:avLst/>
        </a:prstGeom>
        <a:ln>
          <a:prstDash val="solid"/>
        </a:ln>
      </xdr:spPr>
    </xdr:pic>
    <xdr:clientData/>
  </xdr:twoCellAnchor>
  <xdr:twoCellAnchor editAs="oneCell">
    <xdr:from>
      <xdr:col>1</xdr:col>
      <xdr:colOff>0</xdr:colOff>
      <xdr:row>61</xdr:row>
      <xdr:rowOff>0</xdr:rowOff>
    </xdr:from>
    <xdr:to>
      <xdr:col>2</xdr:col>
      <xdr:colOff>0</xdr:colOff>
      <xdr:row>62</xdr:row>
      <xdr:rowOff>0</xdr:rowOff>
    </xdr:to>
    <xdr:pic>
      <xdr:nvPicPr>
        <xdr:cNvPr id="26" name="Image 25"/>
        <xdr:cNvPicPr>
          <a:picLocks/>
        </xdr:cNvPicPr>
      </xdr:nvPicPr>
      <xdr:blipFill>
        <a:blip xmlns:r="http://schemas.openxmlformats.org/officeDocument/2006/relationships" r:embed="rId24" cstate="print"/>
        <a:stretch>
          <a:fillRect/>
        </a:stretch>
      </xdr:blipFill>
      <xdr:spPr>
        <a:xfrm>
          <a:off x="1038225" y="26489025"/>
          <a:ext cx="1438275" cy="1143000"/>
        </a:xfrm>
        <a:prstGeom prst="rect">
          <a:avLst/>
        </a:prstGeom>
        <a:ln>
          <a:prstDash val="solid"/>
        </a:ln>
      </xdr:spPr>
    </xdr:pic>
    <xdr:clientData/>
  </xdr:twoCellAnchor>
  <xdr:twoCellAnchor editAs="oneCell">
    <xdr:from>
      <xdr:col>1</xdr:col>
      <xdr:colOff>0</xdr:colOff>
      <xdr:row>68</xdr:row>
      <xdr:rowOff>0</xdr:rowOff>
    </xdr:from>
    <xdr:to>
      <xdr:col>2</xdr:col>
      <xdr:colOff>0</xdr:colOff>
      <xdr:row>69</xdr:row>
      <xdr:rowOff>0</xdr:rowOff>
    </xdr:to>
    <xdr:pic>
      <xdr:nvPicPr>
        <xdr:cNvPr id="27" name="Image 26"/>
        <xdr:cNvPicPr>
          <a:picLocks/>
        </xdr:cNvPicPr>
      </xdr:nvPicPr>
      <xdr:blipFill>
        <a:blip xmlns:r="http://schemas.openxmlformats.org/officeDocument/2006/relationships" r:embed="rId25" cstate="print"/>
        <a:stretch>
          <a:fillRect/>
        </a:stretch>
      </xdr:blipFill>
      <xdr:spPr>
        <a:xfrm>
          <a:off x="1038225" y="27632025"/>
          <a:ext cx="1438275" cy="1143000"/>
        </a:xfrm>
        <a:prstGeom prst="rect">
          <a:avLst/>
        </a:prstGeom>
        <a:ln>
          <a:prstDash val="solid"/>
        </a:ln>
      </xdr:spPr>
    </xdr:pic>
    <xdr:clientData/>
  </xdr:twoCellAnchor>
  <xdr:twoCellAnchor editAs="oneCell">
    <xdr:from>
      <xdr:col>1</xdr:col>
      <xdr:colOff>0</xdr:colOff>
      <xdr:row>64</xdr:row>
      <xdr:rowOff>0</xdr:rowOff>
    </xdr:from>
    <xdr:to>
      <xdr:col>2</xdr:col>
      <xdr:colOff>0</xdr:colOff>
      <xdr:row>65</xdr:row>
      <xdr:rowOff>0</xdr:rowOff>
    </xdr:to>
    <xdr:pic>
      <xdr:nvPicPr>
        <xdr:cNvPr id="28" name="Image 27"/>
        <xdr:cNvPicPr>
          <a:picLocks/>
        </xdr:cNvPicPr>
      </xdr:nvPicPr>
      <xdr:blipFill>
        <a:blip xmlns:r="http://schemas.openxmlformats.org/officeDocument/2006/relationships" r:embed="rId26" cstate="print"/>
        <a:stretch>
          <a:fillRect/>
        </a:stretch>
      </xdr:blipFill>
      <xdr:spPr>
        <a:xfrm>
          <a:off x="1038225" y="28775025"/>
          <a:ext cx="1438275" cy="1143000"/>
        </a:xfrm>
        <a:prstGeom prst="rect">
          <a:avLst/>
        </a:prstGeom>
        <a:ln>
          <a:prstDash val="solid"/>
        </a:ln>
      </xdr:spPr>
    </xdr:pic>
    <xdr:clientData/>
  </xdr:twoCellAnchor>
  <xdr:twoCellAnchor editAs="oneCell">
    <xdr:from>
      <xdr:col>1</xdr:col>
      <xdr:colOff>0</xdr:colOff>
      <xdr:row>72</xdr:row>
      <xdr:rowOff>0</xdr:rowOff>
    </xdr:from>
    <xdr:to>
      <xdr:col>2</xdr:col>
      <xdr:colOff>0</xdr:colOff>
      <xdr:row>73</xdr:row>
      <xdr:rowOff>0</xdr:rowOff>
    </xdr:to>
    <xdr:pic>
      <xdr:nvPicPr>
        <xdr:cNvPr id="29" name="Image 28"/>
        <xdr:cNvPicPr>
          <a:picLocks/>
        </xdr:cNvPicPr>
      </xdr:nvPicPr>
      <xdr:blipFill>
        <a:blip xmlns:r="http://schemas.openxmlformats.org/officeDocument/2006/relationships" r:embed="rId27" cstate="print"/>
        <a:stretch>
          <a:fillRect/>
        </a:stretch>
      </xdr:blipFill>
      <xdr:spPr>
        <a:xfrm>
          <a:off x="1038225" y="29918025"/>
          <a:ext cx="1438275" cy="1143000"/>
        </a:xfrm>
        <a:prstGeom prst="rect">
          <a:avLst/>
        </a:prstGeom>
        <a:ln>
          <a:prstDash val="solid"/>
        </a:ln>
      </xdr:spPr>
    </xdr:pic>
    <xdr:clientData/>
  </xdr:twoCellAnchor>
  <xdr:twoCellAnchor editAs="oneCell">
    <xdr:from>
      <xdr:col>1</xdr:col>
      <xdr:colOff>0</xdr:colOff>
      <xdr:row>65</xdr:row>
      <xdr:rowOff>0</xdr:rowOff>
    </xdr:from>
    <xdr:to>
      <xdr:col>2</xdr:col>
      <xdr:colOff>0</xdr:colOff>
      <xdr:row>66</xdr:row>
      <xdr:rowOff>0</xdr:rowOff>
    </xdr:to>
    <xdr:pic>
      <xdr:nvPicPr>
        <xdr:cNvPr id="30" name="Image 29"/>
        <xdr:cNvPicPr>
          <a:picLocks/>
        </xdr:cNvPicPr>
      </xdr:nvPicPr>
      <xdr:blipFill>
        <a:blip xmlns:r="http://schemas.openxmlformats.org/officeDocument/2006/relationships" r:embed="rId28" cstate="print"/>
        <a:stretch>
          <a:fillRect/>
        </a:stretch>
      </xdr:blipFill>
      <xdr:spPr>
        <a:xfrm>
          <a:off x="1038225" y="31061025"/>
          <a:ext cx="1438275" cy="1143000"/>
        </a:xfrm>
        <a:prstGeom prst="rect">
          <a:avLst/>
        </a:prstGeom>
        <a:ln>
          <a:prstDash val="solid"/>
        </a:ln>
      </xdr:spPr>
    </xdr:pic>
    <xdr:clientData/>
  </xdr:twoCellAnchor>
  <xdr:twoCellAnchor editAs="oneCell">
    <xdr:from>
      <xdr:col>1</xdr:col>
      <xdr:colOff>0</xdr:colOff>
      <xdr:row>18</xdr:row>
      <xdr:rowOff>0</xdr:rowOff>
    </xdr:from>
    <xdr:to>
      <xdr:col>2</xdr:col>
      <xdr:colOff>0</xdr:colOff>
      <xdr:row>19</xdr:row>
      <xdr:rowOff>0</xdr:rowOff>
    </xdr:to>
    <xdr:pic>
      <xdr:nvPicPr>
        <xdr:cNvPr id="31" name="Image 30"/>
        <xdr:cNvPicPr>
          <a:picLocks/>
        </xdr:cNvPicPr>
      </xdr:nvPicPr>
      <xdr:blipFill>
        <a:blip xmlns:r="http://schemas.openxmlformats.org/officeDocument/2006/relationships" r:embed="rId29" cstate="print"/>
        <a:stretch>
          <a:fillRect/>
        </a:stretch>
      </xdr:blipFill>
      <xdr:spPr>
        <a:xfrm>
          <a:off x="1038225" y="32204025"/>
          <a:ext cx="1438275" cy="1143000"/>
        </a:xfrm>
        <a:prstGeom prst="rect">
          <a:avLst/>
        </a:prstGeom>
        <a:ln>
          <a:prstDash val="solid"/>
        </a:ln>
      </xdr:spPr>
    </xdr:pic>
    <xdr:clientData/>
  </xdr:twoCellAnchor>
  <xdr:twoCellAnchor editAs="oneCell">
    <xdr:from>
      <xdr:col>1</xdr:col>
      <xdr:colOff>0</xdr:colOff>
      <xdr:row>1</xdr:row>
      <xdr:rowOff>0</xdr:rowOff>
    </xdr:from>
    <xdr:to>
      <xdr:col>2</xdr:col>
      <xdr:colOff>0</xdr:colOff>
      <xdr:row>2</xdr:row>
      <xdr:rowOff>0</xdr:rowOff>
    </xdr:to>
    <xdr:pic>
      <xdr:nvPicPr>
        <xdr:cNvPr id="32" name="Image 31"/>
        <xdr:cNvPicPr>
          <a:picLocks/>
        </xdr:cNvPicPr>
      </xdr:nvPicPr>
      <xdr:blipFill>
        <a:blip xmlns:r="http://schemas.openxmlformats.org/officeDocument/2006/relationships" r:embed="rId30" cstate="print"/>
        <a:stretch>
          <a:fillRect/>
        </a:stretch>
      </xdr:blipFill>
      <xdr:spPr>
        <a:xfrm>
          <a:off x="1038225" y="33347025"/>
          <a:ext cx="1438275" cy="1143000"/>
        </a:xfrm>
        <a:prstGeom prst="rect">
          <a:avLst/>
        </a:prstGeom>
        <a:ln>
          <a:prstDash val="solid"/>
        </a:ln>
      </xdr:spPr>
    </xdr:pic>
    <xdr:clientData/>
  </xdr:twoCellAnchor>
  <xdr:twoCellAnchor editAs="oneCell">
    <xdr:from>
      <xdr:col>1</xdr:col>
      <xdr:colOff>0</xdr:colOff>
      <xdr:row>43</xdr:row>
      <xdr:rowOff>0</xdr:rowOff>
    </xdr:from>
    <xdr:to>
      <xdr:col>2</xdr:col>
      <xdr:colOff>0</xdr:colOff>
      <xdr:row>44</xdr:row>
      <xdr:rowOff>0</xdr:rowOff>
    </xdr:to>
    <xdr:pic>
      <xdr:nvPicPr>
        <xdr:cNvPr id="33" name="Image 32"/>
        <xdr:cNvPicPr>
          <a:picLocks/>
        </xdr:cNvPicPr>
      </xdr:nvPicPr>
      <xdr:blipFill>
        <a:blip xmlns:r="http://schemas.openxmlformats.org/officeDocument/2006/relationships" r:embed="rId31" cstate="print"/>
        <a:stretch>
          <a:fillRect/>
        </a:stretch>
      </xdr:blipFill>
      <xdr:spPr>
        <a:xfrm>
          <a:off x="1038225" y="34490025"/>
          <a:ext cx="1438275" cy="1143000"/>
        </a:xfrm>
        <a:prstGeom prst="rect">
          <a:avLst/>
        </a:prstGeom>
        <a:ln>
          <a:prstDash val="solid"/>
        </a:ln>
      </xdr:spPr>
    </xdr:pic>
    <xdr:clientData/>
  </xdr:twoCellAnchor>
  <xdr:twoCellAnchor editAs="oneCell">
    <xdr:from>
      <xdr:col>1</xdr:col>
      <xdr:colOff>0</xdr:colOff>
      <xdr:row>52</xdr:row>
      <xdr:rowOff>0</xdr:rowOff>
    </xdr:from>
    <xdr:to>
      <xdr:col>2</xdr:col>
      <xdr:colOff>0</xdr:colOff>
      <xdr:row>53</xdr:row>
      <xdr:rowOff>0</xdr:rowOff>
    </xdr:to>
    <xdr:pic>
      <xdr:nvPicPr>
        <xdr:cNvPr id="34" name="Image 33"/>
        <xdr:cNvPicPr>
          <a:picLocks/>
        </xdr:cNvPicPr>
      </xdr:nvPicPr>
      <xdr:blipFill>
        <a:blip xmlns:r="http://schemas.openxmlformats.org/officeDocument/2006/relationships" r:embed="rId32" cstate="print"/>
        <a:stretch>
          <a:fillRect/>
        </a:stretch>
      </xdr:blipFill>
      <xdr:spPr>
        <a:xfrm>
          <a:off x="1038225" y="35633025"/>
          <a:ext cx="1438275" cy="1143000"/>
        </a:xfrm>
        <a:prstGeom prst="rect">
          <a:avLst/>
        </a:prstGeom>
        <a:ln>
          <a:prstDash val="solid"/>
        </a:ln>
      </xdr:spPr>
    </xdr:pic>
    <xdr:clientData/>
  </xdr:twoCellAnchor>
  <xdr:twoCellAnchor editAs="oneCell">
    <xdr:from>
      <xdr:col>1</xdr:col>
      <xdr:colOff>0</xdr:colOff>
      <xdr:row>53</xdr:row>
      <xdr:rowOff>0</xdr:rowOff>
    </xdr:from>
    <xdr:to>
      <xdr:col>2</xdr:col>
      <xdr:colOff>0</xdr:colOff>
      <xdr:row>54</xdr:row>
      <xdr:rowOff>0</xdr:rowOff>
    </xdr:to>
    <xdr:pic>
      <xdr:nvPicPr>
        <xdr:cNvPr id="35" name="Image 34"/>
        <xdr:cNvPicPr>
          <a:picLocks/>
        </xdr:cNvPicPr>
      </xdr:nvPicPr>
      <xdr:blipFill>
        <a:blip xmlns:r="http://schemas.openxmlformats.org/officeDocument/2006/relationships" r:embed="rId33" cstate="print"/>
        <a:stretch>
          <a:fillRect/>
        </a:stretch>
      </xdr:blipFill>
      <xdr:spPr>
        <a:xfrm>
          <a:off x="1038225" y="36776025"/>
          <a:ext cx="1438275" cy="1143000"/>
        </a:xfrm>
        <a:prstGeom prst="rect">
          <a:avLst/>
        </a:prstGeom>
        <a:ln>
          <a:prstDash val="solid"/>
        </a:ln>
      </xdr:spPr>
    </xdr:pic>
    <xdr:clientData/>
  </xdr:twoCellAnchor>
  <xdr:twoCellAnchor editAs="oneCell">
    <xdr:from>
      <xdr:col>1</xdr:col>
      <xdr:colOff>0</xdr:colOff>
      <xdr:row>59</xdr:row>
      <xdr:rowOff>0</xdr:rowOff>
    </xdr:from>
    <xdr:to>
      <xdr:col>2</xdr:col>
      <xdr:colOff>0</xdr:colOff>
      <xdr:row>60</xdr:row>
      <xdr:rowOff>0</xdr:rowOff>
    </xdr:to>
    <xdr:pic>
      <xdr:nvPicPr>
        <xdr:cNvPr id="36" name="Image 35"/>
        <xdr:cNvPicPr>
          <a:picLocks/>
        </xdr:cNvPicPr>
      </xdr:nvPicPr>
      <xdr:blipFill>
        <a:blip xmlns:r="http://schemas.openxmlformats.org/officeDocument/2006/relationships" r:embed="rId34" cstate="print"/>
        <a:stretch>
          <a:fillRect/>
        </a:stretch>
      </xdr:blipFill>
      <xdr:spPr>
        <a:xfrm>
          <a:off x="1038225" y="37919025"/>
          <a:ext cx="1438275" cy="1143000"/>
        </a:xfrm>
        <a:prstGeom prst="rect">
          <a:avLst/>
        </a:prstGeom>
        <a:ln>
          <a:prstDash val="solid"/>
        </a:ln>
      </xdr:spPr>
    </xdr:pic>
    <xdr:clientData/>
  </xdr:twoCellAnchor>
  <xdr:twoCellAnchor editAs="oneCell">
    <xdr:from>
      <xdr:col>1</xdr:col>
      <xdr:colOff>0</xdr:colOff>
      <xdr:row>60</xdr:row>
      <xdr:rowOff>0</xdr:rowOff>
    </xdr:from>
    <xdr:to>
      <xdr:col>2</xdr:col>
      <xdr:colOff>0</xdr:colOff>
      <xdr:row>61</xdr:row>
      <xdr:rowOff>0</xdr:rowOff>
    </xdr:to>
    <xdr:pic>
      <xdr:nvPicPr>
        <xdr:cNvPr id="37" name="Image 36"/>
        <xdr:cNvPicPr>
          <a:picLocks/>
        </xdr:cNvPicPr>
      </xdr:nvPicPr>
      <xdr:blipFill>
        <a:blip xmlns:r="http://schemas.openxmlformats.org/officeDocument/2006/relationships" r:embed="rId35" cstate="print"/>
        <a:stretch>
          <a:fillRect/>
        </a:stretch>
      </xdr:blipFill>
      <xdr:spPr>
        <a:xfrm>
          <a:off x="1038225" y="39062025"/>
          <a:ext cx="1438275" cy="1143000"/>
        </a:xfrm>
        <a:prstGeom prst="rect">
          <a:avLst/>
        </a:prstGeom>
        <a:ln>
          <a:prstDash val="solid"/>
        </a:ln>
      </xdr:spPr>
    </xdr:pic>
    <xdr:clientData/>
  </xdr:twoCellAnchor>
  <xdr:twoCellAnchor editAs="oneCell">
    <xdr:from>
      <xdr:col>1</xdr:col>
      <xdr:colOff>0</xdr:colOff>
      <xdr:row>2</xdr:row>
      <xdr:rowOff>0</xdr:rowOff>
    </xdr:from>
    <xdr:to>
      <xdr:col>2</xdr:col>
      <xdr:colOff>0</xdr:colOff>
      <xdr:row>3</xdr:row>
      <xdr:rowOff>0</xdr:rowOff>
    </xdr:to>
    <xdr:pic>
      <xdr:nvPicPr>
        <xdr:cNvPr id="38" name="Image 37"/>
        <xdr:cNvPicPr>
          <a:picLocks/>
        </xdr:cNvPicPr>
      </xdr:nvPicPr>
      <xdr:blipFill>
        <a:blip xmlns:r="http://schemas.openxmlformats.org/officeDocument/2006/relationships" r:embed="rId36" cstate="print"/>
        <a:stretch>
          <a:fillRect/>
        </a:stretch>
      </xdr:blipFill>
      <xdr:spPr>
        <a:xfrm>
          <a:off x="1038225" y="40205025"/>
          <a:ext cx="1438275" cy="1143000"/>
        </a:xfrm>
        <a:prstGeom prst="rect">
          <a:avLst/>
        </a:prstGeom>
        <a:ln>
          <a:prstDash val="solid"/>
        </a:ln>
      </xdr:spPr>
    </xdr:pic>
    <xdr:clientData/>
  </xdr:twoCellAnchor>
  <xdr:twoCellAnchor editAs="oneCell">
    <xdr:from>
      <xdr:col>1</xdr:col>
      <xdr:colOff>0</xdr:colOff>
      <xdr:row>12</xdr:row>
      <xdr:rowOff>0</xdr:rowOff>
    </xdr:from>
    <xdr:to>
      <xdr:col>2</xdr:col>
      <xdr:colOff>0</xdr:colOff>
      <xdr:row>13</xdr:row>
      <xdr:rowOff>0</xdr:rowOff>
    </xdr:to>
    <xdr:pic>
      <xdr:nvPicPr>
        <xdr:cNvPr id="39" name="Image 38"/>
        <xdr:cNvPicPr>
          <a:picLocks/>
        </xdr:cNvPicPr>
      </xdr:nvPicPr>
      <xdr:blipFill>
        <a:blip xmlns:r="http://schemas.openxmlformats.org/officeDocument/2006/relationships" r:embed="rId37" cstate="print"/>
        <a:stretch>
          <a:fillRect/>
        </a:stretch>
      </xdr:blipFill>
      <xdr:spPr>
        <a:xfrm>
          <a:off x="1038225" y="41348025"/>
          <a:ext cx="1438275" cy="1143000"/>
        </a:xfrm>
        <a:prstGeom prst="rect">
          <a:avLst/>
        </a:prstGeom>
        <a:ln>
          <a:prstDash val="solid"/>
        </a:ln>
      </xdr:spPr>
    </xdr:pic>
    <xdr:clientData/>
  </xdr:twoCellAnchor>
  <xdr:twoCellAnchor editAs="oneCell">
    <xdr:from>
      <xdr:col>1</xdr:col>
      <xdr:colOff>0</xdr:colOff>
      <xdr:row>38</xdr:row>
      <xdr:rowOff>0</xdr:rowOff>
    </xdr:from>
    <xdr:to>
      <xdr:col>2</xdr:col>
      <xdr:colOff>0</xdr:colOff>
      <xdr:row>39</xdr:row>
      <xdr:rowOff>0</xdr:rowOff>
    </xdr:to>
    <xdr:pic>
      <xdr:nvPicPr>
        <xdr:cNvPr id="40" name="Image 39"/>
        <xdr:cNvPicPr>
          <a:picLocks/>
        </xdr:cNvPicPr>
      </xdr:nvPicPr>
      <xdr:blipFill>
        <a:blip xmlns:r="http://schemas.openxmlformats.org/officeDocument/2006/relationships" r:embed="rId38" cstate="print"/>
        <a:stretch>
          <a:fillRect/>
        </a:stretch>
      </xdr:blipFill>
      <xdr:spPr>
        <a:xfrm>
          <a:off x="1038225" y="42491025"/>
          <a:ext cx="1438275" cy="1143000"/>
        </a:xfrm>
        <a:prstGeom prst="rect">
          <a:avLst/>
        </a:prstGeom>
        <a:ln>
          <a:prstDash val="solid"/>
        </a:ln>
      </xdr:spPr>
    </xdr:pic>
    <xdr:clientData/>
  </xdr:twoCellAnchor>
  <xdr:twoCellAnchor editAs="oneCell">
    <xdr:from>
      <xdr:col>1</xdr:col>
      <xdr:colOff>0</xdr:colOff>
      <xdr:row>37</xdr:row>
      <xdr:rowOff>0</xdr:rowOff>
    </xdr:from>
    <xdr:to>
      <xdr:col>2</xdr:col>
      <xdr:colOff>0</xdr:colOff>
      <xdr:row>38</xdr:row>
      <xdr:rowOff>0</xdr:rowOff>
    </xdr:to>
    <xdr:pic>
      <xdr:nvPicPr>
        <xdr:cNvPr id="41" name="Image 40"/>
        <xdr:cNvPicPr>
          <a:picLocks/>
        </xdr:cNvPicPr>
      </xdr:nvPicPr>
      <xdr:blipFill>
        <a:blip xmlns:r="http://schemas.openxmlformats.org/officeDocument/2006/relationships" r:embed="rId39" cstate="print"/>
        <a:stretch>
          <a:fillRect/>
        </a:stretch>
      </xdr:blipFill>
      <xdr:spPr>
        <a:xfrm>
          <a:off x="1038225" y="43634025"/>
          <a:ext cx="1438275" cy="1143000"/>
        </a:xfrm>
        <a:prstGeom prst="rect">
          <a:avLst/>
        </a:prstGeom>
        <a:ln>
          <a:prstDash val="solid"/>
        </a:ln>
      </xdr:spPr>
    </xdr:pic>
    <xdr:clientData/>
  </xdr:twoCellAnchor>
  <xdr:twoCellAnchor editAs="oneCell">
    <xdr:from>
      <xdr:col>1</xdr:col>
      <xdr:colOff>0</xdr:colOff>
      <xdr:row>44</xdr:row>
      <xdr:rowOff>0</xdr:rowOff>
    </xdr:from>
    <xdr:to>
      <xdr:col>2</xdr:col>
      <xdr:colOff>0</xdr:colOff>
      <xdr:row>45</xdr:row>
      <xdr:rowOff>0</xdr:rowOff>
    </xdr:to>
    <xdr:pic>
      <xdr:nvPicPr>
        <xdr:cNvPr id="42" name="Image 41"/>
        <xdr:cNvPicPr>
          <a:picLocks/>
        </xdr:cNvPicPr>
      </xdr:nvPicPr>
      <xdr:blipFill>
        <a:blip xmlns:r="http://schemas.openxmlformats.org/officeDocument/2006/relationships" r:embed="rId40" cstate="print"/>
        <a:stretch>
          <a:fillRect/>
        </a:stretch>
      </xdr:blipFill>
      <xdr:spPr>
        <a:xfrm>
          <a:off x="1038225" y="44777025"/>
          <a:ext cx="1438275" cy="1143000"/>
        </a:xfrm>
        <a:prstGeom prst="rect">
          <a:avLst/>
        </a:prstGeom>
        <a:ln>
          <a:prstDash val="solid"/>
        </a:ln>
      </xdr:spPr>
    </xdr:pic>
    <xdr:clientData/>
  </xdr:twoCellAnchor>
  <xdr:twoCellAnchor editAs="oneCell">
    <xdr:from>
      <xdr:col>1</xdr:col>
      <xdr:colOff>0</xdr:colOff>
      <xdr:row>13</xdr:row>
      <xdr:rowOff>0</xdr:rowOff>
    </xdr:from>
    <xdr:to>
      <xdr:col>2</xdr:col>
      <xdr:colOff>0</xdr:colOff>
      <xdr:row>14</xdr:row>
      <xdr:rowOff>0</xdr:rowOff>
    </xdr:to>
    <xdr:pic>
      <xdr:nvPicPr>
        <xdr:cNvPr id="43" name="Image 42"/>
        <xdr:cNvPicPr>
          <a:picLocks/>
        </xdr:cNvPicPr>
      </xdr:nvPicPr>
      <xdr:blipFill>
        <a:blip xmlns:r="http://schemas.openxmlformats.org/officeDocument/2006/relationships" r:embed="rId37" cstate="print"/>
        <a:stretch>
          <a:fillRect/>
        </a:stretch>
      </xdr:blipFill>
      <xdr:spPr>
        <a:xfrm>
          <a:off x="1038225" y="45920025"/>
          <a:ext cx="1438275" cy="1143000"/>
        </a:xfrm>
        <a:prstGeom prst="rect">
          <a:avLst/>
        </a:prstGeom>
        <a:ln>
          <a:prstDash val="solid"/>
        </a:ln>
      </xdr:spPr>
    </xdr:pic>
    <xdr:clientData/>
  </xdr:twoCellAnchor>
  <xdr:twoCellAnchor editAs="oneCell">
    <xdr:from>
      <xdr:col>1</xdr:col>
      <xdr:colOff>0</xdr:colOff>
      <xdr:row>14</xdr:row>
      <xdr:rowOff>0</xdr:rowOff>
    </xdr:from>
    <xdr:to>
      <xdr:col>2</xdr:col>
      <xdr:colOff>0</xdr:colOff>
      <xdr:row>15</xdr:row>
      <xdr:rowOff>0</xdr:rowOff>
    </xdr:to>
    <xdr:pic>
      <xdr:nvPicPr>
        <xdr:cNvPr id="44" name="Image 43"/>
        <xdr:cNvPicPr>
          <a:picLocks/>
        </xdr:cNvPicPr>
      </xdr:nvPicPr>
      <xdr:blipFill>
        <a:blip xmlns:r="http://schemas.openxmlformats.org/officeDocument/2006/relationships" r:embed="rId41" cstate="print"/>
        <a:stretch>
          <a:fillRect/>
        </a:stretch>
      </xdr:blipFill>
      <xdr:spPr>
        <a:xfrm>
          <a:off x="1038225" y="47063025"/>
          <a:ext cx="1438275" cy="1143000"/>
        </a:xfrm>
        <a:prstGeom prst="rect">
          <a:avLst/>
        </a:prstGeom>
        <a:ln>
          <a:prstDash val="solid"/>
        </a:ln>
      </xdr:spPr>
    </xdr:pic>
    <xdr:clientData/>
  </xdr:twoCellAnchor>
  <xdr:twoCellAnchor editAs="oneCell">
    <xdr:from>
      <xdr:col>1</xdr:col>
      <xdr:colOff>0</xdr:colOff>
      <xdr:row>45</xdr:row>
      <xdr:rowOff>0</xdr:rowOff>
    </xdr:from>
    <xdr:to>
      <xdr:col>2</xdr:col>
      <xdr:colOff>0</xdr:colOff>
      <xdr:row>46</xdr:row>
      <xdr:rowOff>0</xdr:rowOff>
    </xdr:to>
    <xdr:pic>
      <xdr:nvPicPr>
        <xdr:cNvPr id="45" name="Image 44"/>
        <xdr:cNvPicPr>
          <a:picLocks/>
        </xdr:cNvPicPr>
      </xdr:nvPicPr>
      <xdr:blipFill>
        <a:blip xmlns:r="http://schemas.openxmlformats.org/officeDocument/2006/relationships" r:embed="rId42" cstate="print"/>
        <a:stretch>
          <a:fillRect/>
        </a:stretch>
      </xdr:blipFill>
      <xdr:spPr>
        <a:xfrm>
          <a:off x="1038225" y="48206025"/>
          <a:ext cx="1438275" cy="1143000"/>
        </a:xfrm>
        <a:prstGeom prst="rect">
          <a:avLst/>
        </a:prstGeom>
        <a:ln>
          <a:prstDash val="solid"/>
        </a:ln>
      </xdr:spPr>
    </xdr:pic>
    <xdr:clientData/>
  </xdr:twoCellAnchor>
  <xdr:twoCellAnchor editAs="oneCell">
    <xdr:from>
      <xdr:col>1</xdr:col>
      <xdr:colOff>0</xdr:colOff>
      <xdr:row>47</xdr:row>
      <xdr:rowOff>0</xdr:rowOff>
    </xdr:from>
    <xdr:to>
      <xdr:col>2</xdr:col>
      <xdr:colOff>0</xdr:colOff>
      <xdr:row>48</xdr:row>
      <xdr:rowOff>0</xdr:rowOff>
    </xdr:to>
    <xdr:pic>
      <xdr:nvPicPr>
        <xdr:cNvPr id="46" name="Image 45"/>
        <xdr:cNvPicPr>
          <a:picLocks/>
        </xdr:cNvPicPr>
      </xdr:nvPicPr>
      <xdr:blipFill>
        <a:blip xmlns:r="http://schemas.openxmlformats.org/officeDocument/2006/relationships" r:embed="rId43" cstate="print"/>
        <a:stretch>
          <a:fillRect/>
        </a:stretch>
      </xdr:blipFill>
      <xdr:spPr>
        <a:xfrm>
          <a:off x="1038225" y="49349025"/>
          <a:ext cx="1438275" cy="1143000"/>
        </a:xfrm>
        <a:prstGeom prst="rect">
          <a:avLst/>
        </a:prstGeom>
        <a:ln>
          <a:prstDash val="solid"/>
        </a:ln>
      </xdr:spPr>
    </xdr:pic>
    <xdr:clientData/>
  </xdr:twoCellAnchor>
  <xdr:twoCellAnchor editAs="oneCell">
    <xdr:from>
      <xdr:col>1</xdr:col>
      <xdr:colOff>0</xdr:colOff>
      <xdr:row>49</xdr:row>
      <xdr:rowOff>0</xdr:rowOff>
    </xdr:from>
    <xdr:to>
      <xdr:col>2</xdr:col>
      <xdr:colOff>0</xdr:colOff>
      <xdr:row>50</xdr:row>
      <xdr:rowOff>0</xdr:rowOff>
    </xdr:to>
    <xdr:pic>
      <xdr:nvPicPr>
        <xdr:cNvPr id="47" name="Image 46"/>
        <xdr:cNvPicPr>
          <a:picLocks/>
        </xdr:cNvPicPr>
      </xdr:nvPicPr>
      <xdr:blipFill>
        <a:blip xmlns:r="http://schemas.openxmlformats.org/officeDocument/2006/relationships" r:embed="rId44" cstate="print"/>
        <a:stretch>
          <a:fillRect/>
        </a:stretch>
      </xdr:blipFill>
      <xdr:spPr>
        <a:xfrm>
          <a:off x="1038225" y="50492025"/>
          <a:ext cx="1438275" cy="1143000"/>
        </a:xfrm>
        <a:prstGeom prst="rect">
          <a:avLst/>
        </a:prstGeom>
        <a:ln>
          <a:prstDash val="solid"/>
        </a:ln>
      </xdr:spPr>
    </xdr:pic>
    <xdr:clientData/>
  </xdr:twoCellAnchor>
  <xdr:twoCellAnchor editAs="oneCell">
    <xdr:from>
      <xdr:col>1</xdr:col>
      <xdr:colOff>0</xdr:colOff>
      <xdr:row>15</xdr:row>
      <xdr:rowOff>0</xdr:rowOff>
    </xdr:from>
    <xdr:to>
      <xdr:col>2</xdr:col>
      <xdr:colOff>0</xdr:colOff>
      <xdr:row>16</xdr:row>
      <xdr:rowOff>0</xdr:rowOff>
    </xdr:to>
    <xdr:pic>
      <xdr:nvPicPr>
        <xdr:cNvPr id="48" name="Image 47"/>
        <xdr:cNvPicPr>
          <a:picLocks/>
        </xdr:cNvPicPr>
      </xdr:nvPicPr>
      <xdr:blipFill>
        <a:blip xmlns:r="http://schemas.openxmlformats.org/officeDocument/2006/relationships" r:embed="rId45" cstate="print"/>
        <a:stretch>
          <a:fillRect/>
        </a:stretch>
      </xdr:blipFill>
      <xdr:spPr>
        <a:xfrm>
          <a:off x="1038225" y="51635025"/>
          <a:ext cx="1438275" cy="1143000"/>
        </a:xfrm>
        <a:prstGeom prst="rect">
          <a:avLst/>
        </a:prstGeom>
        <a:ln>
          <a:prstDash val="solid"/>
        </a:ln>
      </xdr:spPr>
    </xdr:pic>
    <xdr:clientData/>
  </xdr:twoCellAnchor>
  <xdr:twoCellAnchor editAs="oneCell">
    <xdr:from>
      <xdr:col>1</xdr:col>
      <xdr:colOff>0</xdr:colOff>
      <xdr:row>48</xdr:row>
      <xdr:rowOff>0</xdr:rowOff>
    </xdr:from>
    <xdr:to>
      <xdr:col>2</xdr:col>
      <xdr:colOff>0</xdr:colOff>
      <xdr:row>49</xdr:row>
      <xdr:rowOff>0</xdr:rowOff>
    </xdr:to>
    <xdr:pic>
      <xdr:nvPicPr>
        <xdr:cNvPr id="49" name="Image 48"/>
        <xdr:cNvPicPr>
          <a:picLocks/>
        </xdr:cNvPicPr>
      </xdr:nvPicPr>
      <xdr:blipFill>
        <a:blip xmlns:r="http://schemas.openxmlformats.org/officeDocument/2006/relationships" r:embed="rId46" cstate="print"/>
        <a:stretch>
          <a:fillRect/>
        </a:stretch>
      </xdr:blipFill>
      <xdr:spPr>
        <a:xfrm>
          <a:off x="1038225" y="52778025"/>
          <a:ext cx="1438275" cy="1143000"/>
        </a:xfrm>
        <a:prstGeom prst="rect">
          <a:avLst/>
        </a:prstGeom>
        <a:ln>
          <a:prstDash val="solid"/>
        </a:ln>
      </xdr:spPr>
    </xdr:pic>
    <xdr:clientData/>
  </xdr:twoCellAnchor>
  <xdr:twoCellAnchor editAs="oneCell">
    <xdr:from>
      <xdr:col>1</xdr:col>
      <xdr:colOff>0</xdr:colOff>
      <xdr:row>40</xdr:row>
      <xdr:rowOff>0</xdr:rowOff>
    </xdr:from>
    <xdr:to>
      <xdr:col>2</xdr:col>
      <xdr:colOff>0</xdr:colOff>
      <xdr:row>41</xdr:row>
      <xdr:rowOff>0</xdr:rowOff>
    </xdr:to>
    <xdr:pic>
      <xdr:nvPicPr>
        <xdr:cNvPr id="50" name="Image 49"/>
        <xdr:cNvPicPr>
          <a:picLocks/>
        </xdr:cNvPicPr>
      </xdr:nvPicPr>
      <xdr:blipFill>
        <a:blip xmlns:r="http://schemas.openxmlformats.org/officeDocument/2006/relationships" r:embed="rId47" cstate="print"/>
        <a:stretch>
          <a:fillRect/>
        </a:stretch>
      </xdr:blipFill>
      <xdr:spPr>
        <a:xfrm>
          <a:off x="1038225" y="53921025"/>
          <a:ext cx="1438275" cy="1143000"/>
        </a:xfrm>
        <a:prstGeom prst="rect">
          <a:avLst/>
        </a:prstGeom>
        <a:ln>
          <a:prstDash val="solid"/>
        </a:ln>
      </xdr:spPr>
    </xdr:pic>
    <xdr:clientData/>
  </xdr:twoCellAnchor>
  <xdr:twoCellAnchor editAs="oneCell">
    <xdr:from>
      <xdr:col>1</xdr:col>
      <xdr:colOff>0</xdr:colOff>
      <xdr:row>16</xdr:row>
      <xdr:rowOff>0</xdr:rowOff>
    </xdr:from>
    <xdr:to>
      <xdr:col>2</xdr:col>
      <xdr:colOff>0</xdr:colOff>
      <xdr:row>17</xdr:row>
      <xdr:rowOff>0</xdr:rowOff>
    </xdr:to>
    <xdr:pic>
      <xdr:nvPicPr>
        <xdr:cNvPr id="51" name="Image 50"/>
        <xdr:cNvPicPr>
          <a:picLocks/>
        </xdr:cNvPicPr>
      </xdr:nvPicPr>
      <xdr:blipFill>
        <a:blip xmlns:r="http://schemas.openxmlformats.org/officeDocument/2006/relationships" r:embed="rId48" cstate="print"/>
        <a:stretch>
          <a:fillRect/>
        </a:stretch>
      </xdr:blipFill>
      <xdr:spPr>
        <a:xfrm>
          <a:off x="1038225" y="55064025"/>
          <a:ext cx="1438275" cy="1143000"/>
        </a:xfrm>
        <a:prstGeom prst="rect">
          <a:avLst/>
        </a:prstGeom>
        <a:ln>
          <a:prstDash val="solid"/>
        </a:ln>
      </xdr:spPr>
    </xdr:pic>
    <xdr:clientData/>
  </xdr:twoCellAnchor>
  <xdr:twoCellAnchor editAs="oneCell">
    <xdr:from>
      <xdr:col>1</xdr:col>
      <xdr:colOff>0</xdr:colOff>
      <xdr:row>46</xdr:row>
      <xdr:rowOff>0</xdr:rowOff>
    </xdr:from>
    <xdr:to>
      <xdr:col>2</xdr:col>
      <xdr:colOff>0</xdr:colOff>
      <xdr:row>47</xdr:row>
      <xdr:rowOff>0</xdr:rowOff>
    </xdr:to>
    <xdr:pic>
      <xdr:nvPicPr>
        <xdr:cNvPr id="52" name="Image 51"/>
        <xdr:cNvPicPr>
          <a:picLocks/>
        </xdr:cNvPicPr>
      </xdr:nvPicPr>
      <xdr:blipFill>
        <a:blip xmlns:r="http://schemas.openxmlformats.org/officeDocument/2006/relationships" r:embed="rId49" cstate="print"/>
        <a:stretch>
          <a:fillRect/>
        </a:stretch>
      </xdr:blipFill>
      <xdr:spPr>
        <a:xfrm>
          <a:off x="1039091" y="56206159"/>
          <a:ext cx="1437409" cy="1143000"/>
        </a:xfrm>
        <a:prstGeom prst="rect">
          <a:avLst/>
        </a:prstGeom>
        <a:ln>
          <a:prstDash val="solid"/>
        </a:ln>
      </xdr:spPr>
    </xdr:pic>
    <xdr:clientData/>
  </xdr:twoCellAnchor>
  <xdr:twoCellAnchor editAs="oneCell">
    <xdr:from>
      <xdr:col>1</xdr:col>
      <xdr:colOff>0</xdr:colOff>
      <xdr:row>17</xdr:row>
      <xdr:rowOff>0</xdr:rowOff>
    </xdr:from>
    <xdr:to>
      <xdr:col>2</xdr:col>
      <xdr:colOff>0</xdr:colOff>
      <xdr:row>18</xdr:row>
      <xdr:rowOff>0</xdr:rowOff>
    </xdr:to>
    <xdr:pic>
      <xdr:nvPicPr>
        <xdr:cNvPr id="53" name="Image 52"/>
        <xdr:cNvPicPr>
          <a:picLocks/>
        </xdr:cNvPicPr>
      </xdr:nvPicPr>
      <xdr:blipFill>
        <a:blip xmlns:r="http://schemas.openxmlformats.org/officeDocument/2006/relationships" r:embed="rId50" cstate="print"/>
        <a:stretch>
          <a:fillRect/>
        </a:stretch>
      </xdr:blipFill>
      <xdr:spPr>
        <a:xfrm>
          <a:off x="1039091" y="57349159"/>
          <a:ext cx="1437409" cy="1143000"/>
        </a:xfrm>
        <a:prstGeom prst="rect">
          <a:avLst/>
        </a:prstGeom>
        <a:ln>
          <a:prstDash val="solid"/>
        </a:ln>
      </xdr:spPr>
    </xdr:pic>
    <xdr:clientData/>
  </xdr:twoCellAnchor>
  <xdr:twoCellAnchor editAs="oneCell">
    <xdr:from>
      <xdr:col>1</xdr:col>
      <xdr:colOff>0</xdr:colOff>
      <xdr:row>32</xdr:row>
      <xdr:rowOff>0</xdr:rowOff>
    </xdr:from>
    <xdr:to>
      <xdr:col>2</xdr:col>
      <xdr:colOff>0</xdr:colOff>
      <xdr:row>33</xdr:row>
      <xdr:rowOff>0</xdr:rowOff>
    </xdr:to>
    <xdr:pic>
      <xdr:nvPicPr>
        <xdr:cNvPr id="54" name="Image 53"/>
        <xdr:cNvPicPr>
          <a:picLocks/>
        </xdr:cNvPicPr>
      </xdr:nvPicPr>
      <xdr:blipFill>
        <a:blip xmlns:r="http://schemas.openxmlformats.org/officeDocument/2006/relationships" r:embed="rId51" cstate="print"/>
        <a:stretch>
          <a:fillRect/>
        </a:stretch>
      </xdr:blipFill>
      <xdr:spPr>
        <a:xfrm>
          <a:off x="1038225" y="58493025"/>
          <a:ext cx="1438275" cy="1143000"/>
        </a:xfrm>
        <a:prstGeom prst="rect">
          <a:avLst/>
        </a:prstGeom>
        <a:ln>
          <a:prstDash val="solid"/>
        </a:ln>
      </xdr:spPr>
    </xdr:pic>
    <xdr:clientData/>
  </xdr:twoCellAnchor>
  <xdr:twoCellAnchor editAs="oneCell">
    <xdr:from>
      <xdr:col>1</xdr:col>
      <xdr:colOff>0</xdr:colOff>
      <xdr:row>34</xdr:row>
      <xdr:rowOff>0</xdr:rowOff>
    </xdr:from>
    <xdr:to>
      <xdr:col>2</xdr:col>
      <xdr:colOff>0</xdr:colOff>
      <xdr:row>35</xdr:row>
      <xdr:rowOff>0</xdr:rowOff>
    </xdr:to>
    <xdr:pic>
      <xdr:nvPicPr>
        <xdr:cNvPr id="55" name="Image 54"/>
        <xdr:cNvPicPr>
          <a:picLocks/>
        </xdr:cNvPicPr>
      </xdr:nvPicPr>
      <xdr:blipFill>
        <a:blip xmlns:r="http://schemas.openxmlformats.org/officeDocument/2006/relationships" r:embed="rId52" cstate="print"/>
        <a:stretch>
          <a:fillRect/>
        </a:stretch>
      </xdr:blipFill>
      <xdr:spPr>
        <a:xfrm>
          <a:off x="1038225" y="59636025"/>
          <a:ext cx="1438275" cy="1143000"/>
        </a:xfrm>
        <a:prstGeom prst="rect">
          <a:avLst/>
        </a:prstGeom>
        <a:ln>
          <a:prstDash val="solid"/>
        </a:ln>
      </xdr:spPr>
    </xdr:pic>
    <xdr:clientData/>
  </xdr:twoCellAnchor>
  <xdr:twoCellAnchor editAs="oneCell">
    <xdr:from>
      <xdr:col>1</xdr:col>
      <xdr:colOff>0</xdr:colOff>
      <xdr:row>35</xdr:row>
      <xdr:rowOff>0</xdr:rowOff>
    </xdr:from>
    <xdr:to>
      <xdr:col>2</xdr:col>
      <xdr:colOff>0</xdr:colOff>
      <xdr:row>36</xdr:row>
      <xdr:rowOff>0</xdr:rowOff>
    </xdr:to>
    <xdr:pic>
      <xdr:nvPicPr>
        <xdr:cNvPr id="56" name="Image 55"/>
        <xdr:cNvPicPr>
          <a:picLocks/>
        </xdr:cNvPicPr>
      </xdr:nvPicPr>
      <xdr:blipFill>
        <a:blip xmlns:r="http://schemas.openxmlformats.org/officeDocument/2006/relationships" r:embed="rId53" cstate="print"/>
        <a:stretch>
          <a:fillRect/>
        </a:stretch>
      </xdr:blipFill>
      <xdr:spPr>
        <a:xfrm>
          <a:off x="1038225" y="60779025"/>
          <a:ext cx="1438275" cy="1143000"/>
        </a:xfrm>
        <a:prstGeom prst="rect">
          <a:avLst/>
        </a:prstGeom>
        <a:ln>
          <a:prstDash val="solid"/>
        </a:ln>
      </xdr:spPr>
    </xdr:pic>
    <xdr:clientData/>
  </xdr:twoCellAnchor>
  <xdr:twoCellAnchor editAs="oneCell">
    <xdr:from>
      <xdr:col>1</xdr:col>
      <xdr:colOff>0</xdr:colOff>
      <xdr:row>33</xdr:row>
      <xdr:rowOff>0</xdr:rowOff>
    </xdr:from>
    <xdr:to>
      <xdr:col>2</xdr:col>
      <xdr:colOff>0</xdr:colOff>
      <xdr:row>34</xdr:row>
      <xdr:rowOff>0</xdr:rowOff>
    </xdr:to>
    <xdr:pic>
      <xdr:nvPicPr>
        <xdr:cNvPr id="57" name="Image 56"/>
        <xdr:cNvPicPr>
          <a:picLocks/>
        </xdr:cNvPicPr>
      </xdr:nvPicPr>
      <xdr:blipFill>
        <a:blip xmlns:r="http://schemas.openxmlformats.org/officeDocument/2006/relationships" r:embed="rId54" cstate="print"/>
        <a:stretch>
          <a:fillRect/>
        </a:stretch>
      </xdr:blipFill>
      <xdr:spPr>
        <a:xfrm>
          <a:off x="1038225" y="61922025"/>
          <a:ext cx="1438275" cy="1143000"/>
        </a:xfrm>
        <a:prstGeom prst="rect">
          <a:avLst/>
        </a:prstGeom>
        <a:ln>
          <a:prstDash val="solid"/>
        </a:ln>
      </xdr:spPr>
    </xdr:pic>
    <xdr:clientData/>
  </xdr:twoCellAnchor>
  <xdr:twoCellAnchor editAs="oneCell">
    <xdr:from>
      <xdr:col>1</xdr:col>
      <xdr:colOff>0</xdr:colOff>
      <xdr:row>8</xdr:row>
      <xdr:rowOff>0</xdr:rowOff>
    </xdr:from>
    <xdr:to>
      <xdr:col>2</xdr:col>
      <xdr:colOff>0</xdr:colOff>
      <xdr:row>9</xdr:row>
      <xdr:rowOff>0</xdr:rowOff>
    </xdr:to>
    <xdr:pic>
      <xdr:nvPicPr>
        <xdr:cNvPr id="58" name="Image 57"/>
        <xdr:cNvPicPr>
          <a:picLocks/>
        </xdr:cNvPicPr>
      </xdr:nvPicPr>
      <xdr:blipFill>
        <a:blip xmlns:r="http://schemas.openxmlformats.org/officeDocument/2006/relationships" r:embed="rId55" cstate="print"/>
        <a:stretch>
          <a:fillRect/>
        </a:stretch>
      </xdr:blipFill>
      <xdr:spPr>
        <a:xfrm>
          <a:off x="1038225" y="63065025"/>
          <a:ext cx="1438275" cy="1143000"/>
        </a:xfrm>
        <a:prstGeom prst="rect">
          <a:avLst/>
        </a:prstGeom>
        <a:ln>
          <a:prstDash val="solid"/>
        </a:ln>
      </xdr:spPr>
    </xdr:pic>
    <xdr:clientData/>
  </xdr:twoCellAnchor>
  <xdr:twoCellAnchor editAs="oneCell">
    <xdr:from>
      <xdr:col>1</xdr:col>
      <xdr:colOff>0</xdr:colOff>
      <xdr:row>81</xdr:row>
      <xdr:rowOff>0</xdr:rowOff>
    </xdr:from>
    <xdr:to>
      <xdr:col>2</xdr:col>
      <xdr:colOff>0</xdr:colOff>
      <xdr:row>82</xdr:row>
      <xdr:rowOff>0</xdr:rowOff>
    </xdr:to>
    <xdr:pic>
      <xdr:nvPicPr>
        <xdr:cNvPr id="59" name="Image 58"/>
        <xdr:cNvPicPr>
          <a:picLocks/>
        </xdr:cNvPicPr>
      </xdr:nvPicPr>
      <xdr:blipFill>
        <a:blip xmlns:r="http://schemas.openxmlformats.org/officeDocument/2006/relationships" r:embed="rId56" cstate="print"/>
        <a:stretch>
          <a:fillRect/>
        </a:stretch>
      </xdr:blipFill>
      <xdr:spPr>
        <a:xfrm>
          <a:off x="1038225" y="64208025"/>
          <a:ext cx="1438275" cy="1143000"/>
        </a:xfrm>
        <a:prstGeom prst="rect">
          <a:avLst/>
        </a:prstGeom>
        <a:ln>
          <a:prstDash val="solid"/>
        </a:ln>
      </xdr:spPr>
    </xdr:pic>
    <xdr:clientData/>
  </xdr:twoCellAnchor>
  <xdr:twoCellAnchor editAs="oneCell">
    <xdr:from>
      <xdr:col>1</xdr:col>
      <xdr:colOff>0</xdr:colOff>
      <xdr:row>79</xdr:row>
      <xdr:rowOff>0</xdr:rowOff>
    </xdr:from>
    <xdr:to>
      <xdr:col>2</xdr:col>
      <xdr:colOff>0</xdr:colOff>
      <xdr:row>80</xdr:row>
      <xdr:rowOff>0</xdr:rowOff>
    </xdr:to>
    <xdr:pic>
      <xdr:nvPicPr>
        <xdr:cNvPr id="60" name="Image 59"/>
        <xdr:cNvPicPr>
          <a:picLocks/>
        </xdr:cNvPicPr>
      </xdr:nvPicPr>
      <xdr:blipFill>
        <a:blip xmlns:r="http://schemas.openxmlformats.org/officeDocument/2006/relationships" r:embed="rId57" cstate="print"/>
        <a:stretch>
          <a:fillRect/>
        </a:stretch>
      </xdr:blipFill>
      <xdr:spPr>
        <a:xfrm>
          <a:off x="1038225" y="65351025"/>
          <a:ext cx="1438275" cy="1143000"/>
        </a:xfrm>
        <a:prstGeom prst="rect">
          <a:avLst/>
        </a:prstGeom>
        <a:ln>
          <a:prstDash val="solid"/>
        </a:ln>
      </xdr:spPr>
    </xdr:pic>
    <xdr:clientData/>
  </xdr:twoCellAnchor>
  <xdr:twoCellAnchor editAs="oneCell">
    <xdr:from>
      <xdr:col>1</xdr:col>
      <xdr:colOff>0</xdr:colOff>
      <xdr:row>80</xdr:row>
      <xdr:rowOff>0</xdr:rowOff>
    </xdr:from>
    <xdr:to>
      <xdr:col>2</xdr:col>
      <xdr:colOff>0</xdr:colOff>
      <xdr:row>81</xdr:row>
      <xdr:rowOff>0</xdr:rowOff>
    </xdr:to>
    <xdr:pic>
      <xdr:nvPicPr>
        <xdr:cNvPr id="61" name="Image 60"/>
        <xdr:cNvPicPr>
          <a:picLocks/>
        </xdr:cNvPicPr>
      </xdr:nvPicPr>
      <xdr:blipFill>
        <a:blip xmlns:r="http://schemas.openxmlformats.org/officeDocument/2006/relationships" r:embed="rId58" cstate="print"/>
        <a:stretch>
          <a:fillRect/>
        </a:stretch>
      </xdr:blipFill>
      <xdr:spPr>
        <a:xfrm>
          <a:off x="1038225" y="66494025"/>
          <a:ext cx="1438275" cy="1143000"/>
        </a:xfrm>
        <a:prstGeom prst="rect">
          <a:avLst/>
        </a:prstGeom>
        <a:ln>
          <a:prstDash val="solid"/>
        </a:ln>
      </xdr:spPr>
    </xdr:pic>
    <xdr:clientData/>
  </xdr:twoCellAnchor>
  <xdr:twoCellAnchor editAs="oneCell">
    <xdr:from>
      <xdr:col>1</xdr:col>
      <xdr:colOff>0</xdr:colOff>
      <xdr:row>77</xdr:row>
      <xdr:rowOff>0</xdr:rowOff>
    </xdr:from>
    <xdr:to>
      <xdr:col>2</xdr:col>
      <xdr:colOff>0</xdr:colOff>
      <xdr:row>78</xdr:row>
      <xdr:rowOff>0</xdr:rowOff>
    </xdr:to>
    <xdr:pic>
      <xdr:nvPicPr>
        <xdr:cNvPr id="62" name="Image 61"/>
        <xdr:cNvPicPr>
          <a:picLocks/>
        </xdr:cNvPicPr>
      </xdr:nvPicPr>
      <xdr:blipFill>
        <a:blip xmlns:r="http://schemas.openxmlformats.org/officeDocument/2006/relationships" r:embed="rId59" cstate="print"/>
        <a:stretch>
          <a:fillRect/>
        </a:stretch>
      </xdr:blipFill>
      <xdr:spPr>
        <a:xfrm>
          <a:off x="1038225" y="67637025"/>
          <a:ext cx="1438275" cy="1143000"/>
        </a:xfrm>
        <a:prstGeom prst="rect">
          <a:avLst/>
        </a:prstGeom>
        <a:ln>
          <a:prstDash val="solid"/>
        </a:ln>
      </xdr:spPr>
    </xdr:pic>
    <xdr:clientData/>
  </xdr:twoCellAnchor>
  <xdr:twoCellAnchor editAs="oneCell">
    <xdr:from>
      <xdr:col>1</xdr:col>
      <xdr:colOff>0</xdr:colOff>
      <xdr:row>69</xdr:row>
      <xdr:rowOff>0</xdr:rowOff>
    </xdr:from>
    <xdr:to>
      <xdr:col>2</xdr:col>
      <xdr:colOff>0</xdr:colOff>
      <xdr:row>70</xdr:row>
      <xdr:rowOff>0</xdr:rowOff>
    </xdr:to>
    <xdr:pic>
      <xdr:nvPicPr>
        <xdr:cNvPr id="63" name="Image 62"/>
        <xdr:cNvPicPr>
          <a:picLocks/>
        </xdr:cNvPicPr>
      </xdr:nvPicPr>
      <xdr:blipFill>
        <a:blip xmlns:r="http://schemas.openxmlformats.org/officeDocument/2006/relationships" r:embed="rId60" cstate="print"/>
        <a:stretch>
          <a:fillRect/>
        </a:stretch>
      </xdr:blipFill>
      <xdr:spPr>
        <a:xfrm>
          <a:off x="1038225" y="68780025"/>
          <a:ext cx="1438275" cy="1143000"/>
        </a:xfrm>
        <a:prstGeom prst="rect">
          <a:avLst/>
        </a:prstGeom>
        <a:ln>
          <a:prstDash val="solid"/>
        </a:ln>
      </xdr:spPr>
    </xdr:pic>
    <xdr:clientData/>
  </xdr:twoCellAnchor>
  <xdr:twoCellAnchor editAs="oneCell">
    <xdr:from>
      <xdr:col>1</xdr:col>
      <xdr:colOff>0</xdr:colOff>
      <xdr:row>9</xdr:row>
      <xdr:rowOff>0</xdr:rowOff>
    </xdr:from>
    <xdr:to>
      <xdr:col>2</xdr:col>
      <xdr:colOff>0</xdr:colOff>
      <xdr:row>10</xdr:row>
      <xdr:rowOff>0</xdr:rowOff>
    </xdr:to>
    <xdr:pic>
      <xdr:nvPicPr>
        <xdr:cNvPr id="64" name="Image 63"/>
        <xdr:cNvPicPr>
          <a:picLocks/>
        </xdr:cNvPicPr>
      </xdr:nvPicPr>
      <xdr:blipFill>
        <a:blip xmlns:r="http://schemas.openxmlformats.org/officeDocument/2006/relationships" r:embed="rId61" cstate="print"/>
        <a:stretch>
          <a:fillRect/>
        </a:stretch>
      </xdr:blipFill>
      <xdr:spPr>
        <a:xfrm>
          <a:off x="1038225" y="69923025"/>
          <a:ext cx="1438275" cy="1143000"/>
        </a:xfrm>
        <a:prstGeom prst="rect">
          <a:avLst/>
        </a:prstGeom>
        <a:ln>
          <a:prstDash val="solid"/>
        </a:ln>
      </xdr:spPr>
    </xdr:pic>
    <xdr:clientData/>
  </xdr:twoCellAnchor>
  <xdr:twoCellAnchor editAs="oneCell">
    <xdr:from>
      <xdr:col>1</xdr:col>
      <xdr:colOff>0</xdr:colOff>
      <xdr:row>75</xdr:row>
      <xdr:rowOff>0</xdr:rowOff>
    </xdr:from>
    <xdr:to>
      <xdr:col>2</xdr:col>
      <xdr:colOff>0</xdr:colOff>
      <xdr:row>76</xdr:row>
      <xdr:rowOff>0</xdr:rowOff>
    </xdr:to>
    <xdr:pic>
      <xdr:nvPicPr>
        <xdr:cNvPr id="65" name="Image 64"/>
        <xdr:cNvPicPr>
          <a:picLocks/>
        </xdr:cNvPicPr>
      </xdr:nvPicPr>
      <xdr:blipFill>
        <a:blip xmlns:r="http://schemas.openxmlformats.org/officeDocument/2006/relationships" r:embed="rId62" cstate="print"/>
        <a:stretch>
          <a:fillRect/>
        </a:stretch>
      </xdr:blipFill>
      <xdr:spPr>
        <a:xfrm>
          <a:off x="1038225" y="71066025"/>
          <a:ext cx="1438275" cy="1143000"/>
        </a:xfrm>
        <a:prstGeom prst="rect">
          <a:avLst/>
        </a:prstGeom>
        <a:ln>
          <a:prstDash val="solid"/>
        </a:ln>
      </xdr:spPr>
    </xdr:pic>
    <xdr:clientData/>
  </xdr:twoCellAnchor>
  <xdr:twoCellAnchor editAs="oneCell">
    <xdr:from>
      <xdr:col>1</xdr:col>
      <xdr:colOff>0</xdr:colOff>
      <xdr:row>74</xdr:row>
      <xdr:rowOff>0</xdr:rowOff>
    </xdr:from>
    <xdr:to>
      <xdr:col>2</xdr:col>
      <xdr:colOff>0</xdr:colOff>
      <xdr:row>75</xdr:row>
      <xdr:rowOff>0</xdr:rowOff>
    </xdr:to>
    <xdr:pic>
      <xdr:nvPicPr>
        <xdr:cNvPr id="66" name="Image 65"/>
        <xdr:cNvPicPr>
          <a:picLocks/>
        </xdr:cNvPicPr>
      </xdr:nvPicPr>
      <xdr:blipFill>
        <a:blip xmlns:r="http://schemas.openxmlformats.org/officeDocument/2006/relationships" r:embed="rId63" cstate="print"/>
        <a:stretch>
          <a:fillRect/>
        </a:stretch>
      </xdr:blipFill>
      <xdr:spPr>
        <a:xfrm>
          <a:off x="1038225" y="72209025"/>
          <a:ext cx="1438275" cy="1143000"/>
        </a:xfrm>
        <a:prstGeom prst="rect">
          <a:avLst/>
        </a:prstGeom>
        <a:ln>
          <a:prstDash val="solid"/>
        </a:ln>
      </xdr:spPr>
    </xdr:pic>
    <xdr:clientData/>
  </xdr:twoCellAnchor>
  <xdr:twoCellAnchor editAs="oneCell">
    <xdr:from>
      <xdr:col>1</xdr:col>
      <xdr:colOff>0</xdr:colOff>
      <xdr:row>71</xdr:row>
      <xdr:rowOff>0</xdr:rowOff>
    </xdr:from>
    <xdr:to>
      <xdr:col>2</xdr:col>
      <xdr:colOff>0</xdr:colOff>
      <xdr:row>72</xdr:row>
      <xdr:rowOff>0</xdr:rowOff>
    </xdr:to>
    <xdr:pic>
      <xdr:nvPicPr>
        <xdr:cNvPr id="67" name="Image 66"/>
        <xdr:cNvPicPr>
          <a:picLocks/>
        </xdr:cNvPicPr>
      </xdr:nvPicPr>
      <xdr:blipFill>
        <a:blip xmlns:r="http://schemas.openxmlformats.org/officeDocument/2006/relationships" r:embed="rId64" cstate="print"/>
        <a:stretch>
          <a:fillRect/>
        </a:stretch>
      </xdr:blipFill>
      <xdr:spPr>
        <a:xfrm>
          <a:off x="1038225" y="73352025"/>
          <a:ext cx="1438275" cy="1143000"/>
        </a:xfrm>
        <a:prstGeom prst="rect">
          <a:avLst/>
        </a:prstGeom>
        <a:ln>
          <a:prstDash val="solid"/>
        </a:ln>
      </xdr:spPr>
    </xdr:pic>
    <xdr:clientData/>
  </xdr:twoCellAnchor>
  <xdr:twoCellAnchor editAs="oneCell">
    <xdr:from>
      <xdr:col>1</xdr:col>
      <xdr:colOff>0</xdr:colOff>
      <xdr:row>10</xdr:row>
      <xdr:rowOff>0</xdr:rowOff>
    </xdr:from>
    <xdr:to>
      <xdr:col>2</xdr:col>
      <xdr:colOff>0</xdr:colOff>
      <xdr:row>11</xdr:row>
      <xdr:rowOff>0</xdr:rowOff>
    </xdr:to>
    <xdr:pic>
      <xdr:nvPicPr>
        <xdr:cNvPr id="68" name="Image 67"/>
        <xdr:cNvPicPr>
          <a:picLocks/>
        </xdr:cNvPicPr>
      </xdr:nvPicPr>
      <xdr:blipFill>
        <a:blip xmlns:r="http://schemas.openxmlformats.org/officeDocument/2006/relationships" r:embed="rId65" cstate="print"/>
        <a:stretch>
          <a:fillRect/>
        </a:stretch>
      </xdr:blipFill>
      <xdr:spPr>
        <a:xfrm>
          <a:off x="1038225" y="74495025"/>
          <a:ext cx="1438275" cy="1143000"/>
        </a:xfrm>
        <a:prstGeom prst="rect">
          <a:avLst/>
        </a:prstGeom>
        <a:ln>
          <a:prstDash val="solid"/>
        </a:ln>
      </xdr:spPr>
    </xdr:pic>
    <xdr:clientData/>
  </xdr:twoCellAnchor>
  <xdr:twoCellAnchor editAs="oneCell">
    <xdr:from>
      <xdr:col>1</xdr:col>
      <xdr:colOff>0</xdr:colOff>
      <xdr:row>70</xdr:row>
      <xdr:rowOff>0</xdr:rowOff>
    </xdr:from>
    <xdr:to>
      <xdr:col>2</xdr:col>
      <xdr:colOff>0</xdr:colOff>
      <xdr:row>71</xdr:row>
      <xdr:rowOff>0</xdr:rowOff>
    </xdr:to>
    <xdr:pic>
      <xdr:nvPicPr>
        <xdr:cNvPr id="69" name="Image 68"/>
        <xdr:cNvPicPr>
          <a:picLocks/>
        </xdr:cNvPicPr>
      </xdr:nvPicPr>
      <xdr:blipFill>
        <a:blip xmlns:r="http://schemas.openxmlformats.org/officeDocument/2006/relationships" r:embed="rId66" cstate="print"/>
        <a:stretch>
          <a:fillRect/>
        </a:stretch>
      </xdr:blipFill>
      <xdr:spPr>
        <a:xfrm>
          <a:off x="1038225" y="75638025"/>
          <a:ext cx="1438275" cy="1143000"/>
        </a:xfrm>
        <a:prstGeom prst="rect">
          <a:avLst/>
        </a:prstGeom>
        <a:ln>
          <a:prstDash val="solid"/>
        </a:ln>
      </xdr:spPr>
    </xdr:pic>
    <xdr:clientData/>
  </xdr:twoCellAnchor>
  <xdr:twoCellAnchor editAs="oneCell">
    <xdr:from>
      <xdr:col>1</xdr:col>
      <xdr:colOff>0</xdr:colOff>
      <xdr:row>76</xdr:row>
      <xdr:rowOff>0</xdr:rowOff>
    </xdr:from>
    <xdr:to>
      <xdr:col>2</xdr:col>
      <xdr:colOff>0</xdr:colOff>
      <xdr:row>77</xdr:row>
      <xdr:rowOff>0</xdr:rowOff>
    </xdr:to>
    <xdr:pic>
      <xdr:nvPicPr>
        <xdr:cNvPr id="70" name="Image 69"/>
        <xdr:cNvPicPr>
          <a:picLocks/>
        </xdr:cNvPicPr>
      </xdr:nvPicPr>
      <xdr:blipFill>
        <a:blip xmlns:r="http://schemas.openxmlformats.org/officeDocument/2006/relationships" r:embed="rId67" cstate="print"/>
        <a:stretch>
          <a:fillRect/>
        </a:stretch>
      </xdr:blipFill>
      <xdr:spPr>
        <a:xfrm>
          <a:off x="1038225" y="76781025"/>
          <a:ext cx="1438275" cy="1143000"/>
        </a:xfrm>
        <a:prstGeom prst="rect">
          <a:avLst/>
        </a:prstGeom>
        <a:ln>
          <a:prstDash val="solid"/>
        </a:ln>
      </xdr:spPr>
    </xdr:pic>
    <xdr:clientData/>
  </xdr:twoCellAnchor>
  <xdr:twoCellAnchor editAs="oneCell">
    <xdr:from>
      <xdr:col>1</xdr:col>
      <xdr:colOff>0</xdr:colOff>
      <xdr:row>73</xdr:row>
      <xdr:rowOff>0</xdr:rowOff>
    </xdr:from>
    <xdr:to>
      <xdr:col>2</xdr:col>
      <xdr:colOff>0</xdr:colOff>
      <xdr:row>74</xdr:row>
      <xdr:rowOff>0</xdr:rowOff>
    </xdr:to>
    <xdr:pic>
      <xdr:nvPicPr>
        <xdr:cNvPr id="71" name="Image 70"/>
        <xdr:cNvPicPr>
          <a:picLocks/>
        </xdr:cNvPicPr>
      </xdr:nvPicPr>
      <xdr:blipFill>
        <a:blip xmlns:r="http://schemas.openxmlformats.org/officeDocument/2006/relationships" r:embed="rId68" cstate="print"/>
        <a:stretch>
          <a:fillRect/>
        </a:stretch>
      </xdr:blipFill>
      <xdr:spPr>
        <a:xfrm>
          <a:off x="1038225" y="77924025"/>
          <a:ext cx="1438275" cy="1143000"/>
        </a:xfrm>
        <a:prstGeom prst="rect">
          <a:avLst/>
        </a:prstGeom>
        <a:ln>
          <a:prstDash val="solid"/>
        </a:ln>
      </xdr:spPr>
    </xdr:pic>
    <xdr:clientData/>
  </xdr:twoCellAnchor>
  <xdr:twoCellAnchor editAs="oneCell">
    <xdr:from>
      <xdr:col>1</xdr:col>
      <xdr:colOff>0</xdr:colOff>
      <xdr:row>78</xdr:row>
      <xdr:rowOff>0</xdr:rowOff>
    </xdr:from>
    <xdr:to>
      <xdr:col>2</xdr:col>
      <xdr:colOff>0</xdr:colOff>
      <xdr:row>79</xdr:row>
      <xdr:rowOff>0</xdr:rowOff>
    </xdr:to>
    <xdr:pic>
      <xdr:nvPicPr>
        <xdr:cNvPr id="72" name="Image 71"/>
        <xdr:cNvPicPr>
          <a:picLocks/>
        </xdr:cNvPicPr>
      </xdr:nvPicPr>
      <xdr:blipFill>
        <a:blip xmlns:r="http://schemas.openxmlformats.org/officeDocument/2006/relationships" r:embed="rId69" cstate="print"/>
        <a:stretch>
          <a:fillRect/>
        </a:stretch>
      </xdr:blipFill>
      <xdr:spPr>
        <a:xfrm>
          <a:off x="1038225" y="79067025"/>
          <a:ext cx="1438275" cy="1143000"/>
        </a:xfrm>
        <a:prstGeom prst="rect">
          <a:avLst/>
        </a:prstGeom>
        <a:ln>
          <a:prstDash val="solid"/>
        </a:ln>
      </xdr:spPr>
    </xdr:pic>
    <xdr:clientData/>
  </xdr:twoCellAnchor>
  <xdr:twoCellAnchor editAs="oneCell">
    <xdr:from>
      <xdr:col>1</xdr:col>
      <xdr:colOff>0</xdr:colOff>
      <xdr:row>25</xdr:row>
      <xdr:rowOff>0</xdr:rowOff>
    </xdr:from>
    <xdr:to>
      <xdr:col>2</xdr:col>
      <xdr:colOff>0</xdr:colOff>
      <xdr:row>26</xdr:row>
      <xdr:rowOff>0</xdr:rowOff>
    </xdr:to>
    <xdr:pic>
      <xdr:nvPicPr>
        <xdr:cNvPr id="73" name="Image 72"/>
        <xdr:cNvPicPr>
          <a:picLocks/>
        </xdr:cNvPicPr>
      </xdr:nvPicPr>
      <xdr:blipFill>
        <a:blip xmlns:r="http://schemas.openxmlformats.org/officeDocument/2006/relationships" r:embed="rId70" cstate="print"/>
        <a:stretch>
          <a:fillRect/>
        </a:stretch>
      </xdr:blipFill>
      <xdr:spPr>
        <a:xfrm>
          <a:off x="1038225" y="80210025"/>
          <a:ext cx="1438275" cy="1143000"/>
        </a:xfrm>
        <a:prstGeom prst="rect">
          <a:avLst/>
        </a:prstGeom>
        <a:ln>
          <a:prstDash val="solid"/>
        </a:ln>
      </xdr:spPr>
    </xdr:pic>
    <xdr:clientData/>
  </xdr:twoCellAnchor>
  <xdr:twoCellAnchor editAs="oneCell">
    <xdr:from>
      <xdr:col>1</xdr:col>
      <xdr:colOff>0</xdr:colOff>
      <xdr:row>19</xdr:row>
      <xdr:rowOff>0</xdr:rowOff>
    </xdr:from>
    <xdr:to>
      <xdr:col>2</xdr:col>
      <xdr:colOff>0</xdr:colOff>
      <xdr:row>20</xdr:row>
      <xdr:rowOff>0</xdr:rowOff>
    </xdr:to>
    <xdr:pic>
      <xdr:nvPicPr>
        <xdr:cNvPr id="74" name="Image 73"/>
        <xdr:cNvPicPr>
          <a:picLocks/>
        </xdr:cNvPicPr>
      </xdr:nvPicPr>
      <xdr:blipFill>
        <a:blip xmlns:r="http://schemas.openxmlformats.org/officeDocument/2006/relationships" r:embed="rId71" cstate="print"/>
        <a:stretch>
          <a:fillRect/>
        </a:stretch>
      </xdr:blipFill>
      <xdr:spPr>
        <a:xfrm>
          <a:off x="1038225" y="81353025"/>
          <a:ext cx="1438275" cy="1143000"/>
        </a:xfrm>
        <a:prstGeom prst="rect">
          <a:avLst/>
        </a:prstGeom>
        <a:ln>
          <a:prstDash val="solid"/>
        </a:ln>
      </xdr:spPr>
    </xdr:pic>
    <xdr:clientData/>
  </xdr:twoCellAnchor>
  <xdr:twoCellAnchor editAs="oneCell">
    <xdr:from>
      <xdr:col>1</xdr:col>
      <xdr:colOff>0</xdr:colOff>
      <xdr:row>31</xdr:row>
      <xdr:rowOff>0</xdr:rowOff>
    </xdr:from>
    <xdr:to>
      <xdr:col>2</xdr:col>
      <xdr:colOff>0</xdr:colOff>
      <xdr:row>32</xdr:row>
      <xdr:rowOff>0</xdr:rowOff>
    </xdr:to>
    <xdr:pic>
      <xdr:nvPicPr>
        <xdr:cNvPr id="75" name="Image 74"/>
        <xdr:cNvPicPr>
          <a:picLocks/>
        </xdr:cNvPicPr>
      </xdr:nvPicPr>
      <xdr:blipFill>
        <a:blip xmlns:r="http://schemas.openxmlformats.org/officeDocument/2006/relationships" r:embed="rId72" cstate="print"/>
        <a:stretch>
          <a:fillRect/>
        </a:stretch>
      </xdr:blipFill>
      <xdr:spPr>
        <a:xfrm>
          <a:off x="1038225" y="82496025"/>
          <a:ext cx="1438275" cy="1143000"/>
        </a:xfrm>
        <a:prstGeom prst="rect">
          <a:avLst/>
        </a:prstGeom>
        <a:ln>
          <a:prstDash val="solid"/>
        </a:ln>
      </xdr:spPr>
    </xdr:pic>
    <xdr:clientData/>
  </xdr:twoCellAnchor>
  <xdr:twoCellAnchor editAs="oneCell">
    <xdr:from>
      <xdr:col>1</xdr:col>
      <xdr:colOff>0</xdr:colOff>
      <xdr:row>20</xdr:row>
      <xdr:rowOff>0</xdr:rowOff>
    </xdr:from>
    <xdr:to>
      <xdr:col>2</xdr:col>
      <xdr:colOff>0</xdr:colOff>
      <xdr:row>21</xdr:row>
      <xdr:rowOff>0</xdr:rowOff>
    </xdr:to>
    <xdr:pic>
      <xdr:nvPicPr>
        <xdr:cNvPr id="76" name="Image 75"/>
        <xdr:cNvPicPr>
          <a:picLocks/>
        </xdr:cNvPicPr>
      </xdr:nvPicPr>
      <xdr:blipFill>
        <a:blip xmlns:r="http://schemas.openxmlformats.org/officeDocument/2006/relationships" r:embed="rId73" cstate="print"/>
        <a:stretch>
          <a:fillRect/>
        </a:stretch>
      </xdr:blipFill>
      <xdr:spPr>
        <a:xfrm>
          <a:off x="1038225" y="83639025"/>
          <a:ext cx="1438275" cy="1143000"/>
        </a:xfrm>
        <a:prstGeom prst="rect">
          <a:avLst/>
        </a:prstGeom>
        <a:ln>
          <a:prstDash val="solid"/>
        </a:ln>
      </xdr:spPr>
    </xdr:pic>
    <xdr:clientData/>
  </xdr:twoCellAnchor>
  <xdr:twoCellAnchor editAs="oneCell">
    <xdr:from>
      <xdr:col>1</xdr:col>
      <xdr:colOff>0</xdr:colOff>
      <xdr:row>21</xdr:row>
      <xdr:rowOff>0</xdr:rowOff>
    </xdr:from>
    <xdr:to>
      <xdr:col>2</xdr:col>
      <xdr:colOff>0</xdr:colOff>
      <xdr:row>22</xdr:row>
      <xdr:rowOff>0</xdr:rowOff>
    </xdr:to>
    <xdr:pic>
      <xdr:nvPicPr>
        <xdr:cNvPr id="77" name="Image 76"/>
        <xdr:cNvPicPr>
          <a:picLocks/>
        </xdr:cNvPicPr>
      </xdr:nvPicPr>
      <xdr:blipFill>
        <a:blip xmlns:r="http://schemas.openxmlformats.org/officeDocument/2006/relationships" r:embed="rId74" cstate="print"/>
        <a:stretch>
          <a:fillRect/>
        </a:stretch>
      </xdr:blipFill>
      <xdr:spPr>
        <a:xfrm>
          <a:off x="1038225" y="84782025"/>
          <a:ext cx="1438275" cy="1143000"/>
        </a:xfrm>
        <a:prstGeom prst="rect">
          <a:avLst/>
        </a:prstGeom>
        <a:ln>
          <a:prstDash val="solid"/>
        </a:ln>
      </xdr:spPr>
    </xdr:pic>
    <xdr:clientData/>
  </xdr:twoCellAnchor>
  <xdr:twoCellAnchor editAs="oneCell">
    <xdr:from>
      <xdr:col>1</xdr:col>
      <xdr:colOff>0</xdr:colOff>
      <xdr:row>26</xdr:row>
      <xdr:rowOff>0</xdr:rowOff>
    </xdr:from>
    <xdr:to>
      <xdr:col>2</xdr:col>
      <xdr:colOff>0</xdr:colOff>
      <xdr:row>27</xdr:row>
      <xdr:rowOff>0</xdr:rowOff>
    </xdr:to>
    <xdr:pic>
      <xdr:nvPicPr>
        <xdr:cNvPr id="78" name="Image 77"/>
        <xdr:cNvPicPr>
          <a:picLocks/>
        </xdr:cNvPicPr>
      </xdr:nvPicPr>
      <xdr:blipFill>
        <a:blip xmlns:r="http://schemas.openxmlformats.org/officeDocument/2006/relationships" r:embed="rId75" cstate="print"/>
        <a:stretch>
          <a:fillRect/>
        </a:stretch>
      </xdr:blipFill>
      <xdr:spPr>
        <a:xfrm>
          <a:off x="1038225" y="85925025"/>
          <a:ext cx="1438275" cy="1143000"/>
        </a:xfrm>
        <a:prstGeom prst="rect">
          <a:avLst/>
        </a:prstGeom>
        <a:ln>
          <a:prstDash val="solid"/>
        </a:ln>
      </xdr:spPr>
    </xdr:pic>
    <xdr:clientData/>
  </xdr:twoCellAnchor>
  <xdr:twoCellAnchor editAs="oneCell">
    <xdr:from>
      <xdr:col>1</xdr:col>
      <xdr:colOff>0</xdr:colOff>
      <xdr:row>27</xdr:row>
      <xdr:rowOff>0</xdr:rowOff>
    </xdr:from>
    <xdr:to>
      <xdr:col>2</xdr:col>
      <xdr:colOff>0</xdr:colOff>
      <xdr:row>28</xdr:row>
      <xdr:rowOff>0</xdr:rowOff>
    </xdr:to>
    <xdr:pic>
      <xdr:nvPicPr>
        <xdr:cNvPr id="79" name="Image 78"/>
        <xdr:cNvPicPr>
          <a:picLocks/>
        </xdr:cNvPicPr>
      </xdr:nvPicPr>
      <xdr:blipFill>
        <a:blip xmlns:r="http://schemas.openxmlformats.org/officeDocument/2006/relationships" r:embed="rId76" cstate="print"/>
        <a:stretch>
          <a:fillRect/>
        </a:stretch>
      </xdr:blipFill>
      <xdr:spPr>
        <a:xfrm>
          <a:off x="1038225" y="87068025"/>
          <a:ext cx="1438275" cy="1143000"/>
        </a:xfrm>
        <a:prstGeom prst="rect">
          <a:avLst/>
        </a:prstGeom>
        <a:ln>
          <a:prstDash val="solid"/>
        </a:ln>
      </xdr:spPr>
    </xdr:pic>
    <xdr:clientData/>
  </xdr:twoCellAnchor>
  <xdr:twoCellAnchor editAs="oneCell">
    <xdr:from>
      <xdr:col>1</xdr:col>
      <xdr:colOff>0</xdr:colOff>
      <xdr:row>63</xdr:row>
      <xdr:rowOff>0</xdr:rowOff>
    </xdr:from>
    <xdr:to>
      <xdr:col>2</xdr:col>
      <xdr:colOff>0</xdr:colOff>
      <xdr:row>64</xdr:row>
      <xdr:rowOff>0</xdr:rowOff>
    </xdr:to>
    <xdr:pic>
      <xdr:nvPicPr>
        <xdr:cNvPr id="80" name="Image 79"/>
        <xdr:cNvPicPr>
          <a:picLocks/>
        </xdr:cNvPicPr>
      </xdr:nvPicPr>
      <xdr:blipFill>
        <a:blip xmlns:r="http://schemas.openxmlformats.org/officeDocument/2006/relationships" r:embed="rId77" cstate="print"/>
        <a:stretch>
          <a:fillRect/>
        </a:stretch>
      </xdr:blipFill>
      <xdr:spPr>
        <a:xfrm>
          <a:off x="1038225" y="88211025"/>
          <a:ext cx="1438275" cy="1143000"/>
        </a:xfrm>
        <a:prstGeom prst="rect">
          <a:avLst/>
        </a:prstGeom>
        <a:ln>
          <a:prstDash val="solid"/>
        </a:ln>
      </xdr:spPr>
    </xdr:pic>
    <xdr:clientData/>
  </xdr:twoCellAnchor>
  <xdr:twoCellAnchor editAs="oneCell">
    <xdr:from>
      <xdr:col>1</xdr:col>
      <xdr:colOff>0</xdr:colOff>
      <xdr:row>11</xdr:row>
      <xdr:rowOff>0</xdr:rowOff>
    </xdr:from>
    <xdr:to>
      <xdr:col>2</xdr:col>
      <xdr:colOff>0</xdr:colOff>
      <xdr:row>12</xdr:row>
      <xdr:rowOff>0</xdr:rowOff>
    </xdr:to>
    <xdr:pic>
      <xdr:nvPicPr>
        <xdr:cNvPr id="81" name="Image 80"/>
        <xdr:cNvPicPr>
          <a:picLocks/>
        </xdr:cNvPicPr>
      </xdr:nvPicPr>
      <xdr:blipFill>
        <a:blip xmlns:r="http://schemas.openxmlformats.org/officeDocument/2006/relationships" r:embed="rId78" cstate="print"/>
        <a:stretch>
          <a:fillRect/>
        </a:stretch>
      </xdr:blipFill>
      <xdr:spPr>
        <a:xfrm>
          <a:off x="1038225" y="89354025"/>
          <a:ext cx="1438275" cy="1143000"/>
        </a:xfrm>
        <a:prstGeom prst="rect">
          <a:avLst/>
        </a:prstGeom>
        <a:ln>
          <a:prstDash val="solid"/>
        </a:ln>
      </xdr:spPr>
    </xdr:pic>
    <xdr:clientData/>
  </xdr:twoCellAnchor>
  <xdr:twoCellAnchor editAs="oneCell">
    <xdr:from>
      <xdr:col>1</xdr:col>
      <xdr:colOff>0</xdr:colOff>
      <xdr:row>62</xdr:row>
      <xdr:rowOff>0</xdr:rowOff>
    </xdr:from>
    <xdr:to>
      <xdr:col>2</xdr:col>
      <xdr:colOff>0</xdr:colOff>
      <xdr:row>63</xdr:row>
      <xdr:rowOff>0</xdr:rowOff>
    </xdr:to>
    <xdr:pic>
      <xdr:nvPicPr>
        <xdr:cNvPr id="82" name="Image 81"/>
        <xdr:cNvPicPr>
          <a:picLocks/>
        </xdr:cNvPicPr>
      </xdr:nvPicPr>
      <xdr:blipFill>
        <a:blip xmlns:r="http://schemas.openxmlformats.org/officeDocument/2006/relationships" r:embed="rId79" cstate="print"/>
        <a:stretch>
          <a:fillRect/>
        </a:stretch>
      </xdr:blipFill>
      <xdr:spPr>
        <a:xfrm>
          <a:off x="1038225" y="90497025"/>
          <a:ext cx="1438275" cy="1143000"/>
        </a:xfrm>
        <a:prstGeom prst="rect">
          <a:avLst/>
        </a:prstGeom>
        <a:ln>
          <a:prstDash val="solid"/>
        </a:ln>
      </xdr:spPr>
    </xdr:pic>
    <xdr:clientData/>
  </xdr:twoCellAnchor>
  <xdr:twoCellAnchor editAs="oneCell">
    <xdr:from>
      <xdr:col>1</xdr:col>
      <xdr:colOff>0</xdr:colOff>
      <xdr:row>58</xdr:row>
      <xdr:rowOff>0</xdr:rowOff>
    </xdr:from>
    <xdr:to>
      <xdr:col>2</xdr:col>
      <xdr:colOff>0</xdr:colOff>
      <xdr:row>59</xdr:row>
      <xdr:rowOff>0</xdr:rowOff>
    </xdr:to>
    <xdr:pic>
      <xdr:nvPicPr>
        <xdr:cNvPr id="83" name="Image 82"/>
        <xdr:cNvPicPr>
          <a:picLocks/>
        </xdr:cNvPicPr>
      </xdr:nvPicPr>
      <xdr:blipFill>
        <a:blip xmlns:r="http://schemas.openxmlformats.org/officeDocument/2006/relationships" r:embed="rId80" cstate="print"/>
        <a:stretch>
          <a:fillRect/>
        </a:stretch>
      </xdr:blipFill>
      <xdr:spPr>
        <a:xfrm>
          <a:off x="1038225" y="91640025"/>
          <a:ext cx="1438275" cy="1143000"/>
        </a:xfrm>
        <a:prstGeom prst="rect">
          <a:avLst/>
        </a:prstGeom>
        <a:ln>
          <a:prstDash val="solid"/>
        </a:ln>
      </xdr:spPr>
    </xdr:pic>
    <xdr:clientData/>
  </xdr:twoCellAnchor>
  <xdr:twoCellAnchor>
    <xdr:from>
      <xdr:col>2</xdr:col>
      <xdr:colOff>402167</xdr:colOff>
      <xdr:row>1</xdr:row>
      <xdr:rowOff>232834</xdr:rowOff>
    </xdr:from>
    <xdr:to>
      <xdr:col>22</xdr:col>
      <xdr:colOff>222251</xdr:colOff>
      <xdr:row>6</xdr:row>
      <xdr:rowOff>1121834</xdr:rowOff>
    </xdr:to>
    <xdr:graphicFrame macro="">
      <xdr:nvGraphicFramePr>
        <xdr:cNvPr id="2" name="Graphique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2</xdr:col>
      <xdr:colOff>0</xdr:colOff>
      <xdr:row>7</xdr:row>
      <xdr:rowOff>0</xdr:rowOff>
    </xdr:to>
    <xdr:pic>
      <xdr:nvPicPr>
        <xdr:cNvPr id="3" name="Image 2"/>
        <xdr:cNvPicPr>
          <a:picLocks/>
        </xdr:cNvPicPr>
      </xdr:nvPicPr>
      <xdr:blipFill>
        <a:blip xmlns:r="http://schemas.openxmlformats.org/officeDocument/2006/relationships" r:embed="rId1" cstate="print"/>
        <a:stretch>
          <a:fillRect/>
        </a:stretch>
      </xdr:blipFill>
      <xdr:spPr>
        <a:xfrm>
          <a:off x="838200" y="200025"/>
          <a:ext cx="1438275" cy="1143000"/>
        </a:xfrm>
        <a:prstGeom prst="rect">
          <a:avLst/>
        </a:prstGeom>
        <a:ln>
          <a:prstDash val="solid"/>
        </a:ln>
      </xdr:spPr>
    </xdr:pic>
    <xdr:clientData/>
  </xdr:twoCellAnchor>
  <xdr:twoCellAnchor editAs="oneCell">
    <xdr:from>
      <xdr:col>1</xdr:col>
      <xdr:colOff>0</xdr:colOff>
      <xdr:row>7</xdr:row>
      <xdr:rowOff>0</xdr:rowOff>
    </xdr:from>
    <xdr:to>
      <xdr:col>2</xdr:col>
      <xdr:colOff>0</xdr:colOff>
      <xdr:row>8</xdr:row>
      <xdr:rowOff>0</xdr:rowOff>
    </xdr:to>
    <xdr:pic>
      <xdr:nvPicPr>
        <xdr:cNvPr id="4" name="Image 3"/>
        <xdr:cNvPicPr>
          <a:picLocks/>
        </xdr:cNvPicPr>
      </xdr:nvPicPr>
      <xdr:blipFill>
        <a:blip xmlns:r="http://schemas.openxmlformats.org/officeDocument/2006/relationships" r:embed="rId2" cstate="print"/>
        <a:stretch>
          <a:fillRect/>
        </a:stretch>
      </xdr:blipFill>
      <xdr:spPr>
        <a:xfrm>
          <a:off x="838200" y="1343025"/>
          <a:ext cx="1438275" cy="1143000"/>
        </a:xfrm>
        <a:prstGeom prst="rect">
          <a:avLst/>
        </a:prstGeom>
        <a:ln>
          <a:prstDash val="solid"/>
        </a:ln>
      </xdr:spPr>
    </xdr:pic>
    <xdr:clientData/>
  </xdr:twoCellAnchor>
  <xdr:twoCellAnchor editAs="oneCell">
    <xdr:from>
      <xdr:col>1</xdr:col>
      <xdr:colOff>0</xdr:colOff>
      <xdr:row>5</xdr:row>
      <xdr:rowOff>0</xdr:rowOff>
    </xdr:from>
    <xdr:to>
      <xdr:col>2</xdr:col>
      <xdr:colOff>0</xdr:colOff>
      <xdr:row>6</xdr:row>
      <xdr:rowOff>0</xdr:rowOff>
    </xdr:to>
    <xdr:pic>
      <xdr:nvPicPr>
        <xdr:cNvPr id="5" name="Image 4"/>
        <xdr:cNvPicPr>
          <a:picLocks/>
        </xdr:cNvPicPr>
      </xdr:nvPicPr>
      <xdr:blipFill>
        <a:blip xmlns:r="http://schemas.openxmlformats.org/officeDocument/2006/relationships" r:embed="rId3" cstate="print"/>
        <a:stretch>
          <a:fillRect/>
        </a:stretch>
      </xdr:blipFill>
      <xdr:spPr>
        <a:xfrm>
          <a:off x="838200" y="2486025"/>
          <a:ext cx="1438275" cy="1143000"/>
        </a:xfrm>
        <a:prstGeom prst="rect">
          <a:avLst/>
        </a:prstGeom>
        <a:ln>
          <a:prstDash val="solid"/>
        </a:ln>
      </xdr:spPr>
    </xdr:pic>
    <xdr:clientData/>
  </xdr:twoCellAnchor>
  <xdr:twoCellAnchor editAs="oneCell">
    <xdr:from>
      <xdr:col>1</xdr:col>
      <xdr:colOff>0</xdr:colOff>
      <xdr:row>13</xdr:row>
      <xdr:rowOff>0</xdr:rowOff>
    </xdr:from>
    <xdr:to>
      <xdr:col>2</xdr:col>
      <xdr:colOff>0</xdr:colOff>
      <xdr:row>14</xdr:row>
      <xdr:rowOff>0</xdr:rowOff>
    </xdr:to>
    <xdr:pic>
      <xdr:nvPicPr>
        <xdr:cNvPr id="6" name="Image 5"/>
        <xdr:cNvPicPr>
          <a:picLocks/>
        </xdr:cNvPicPr>
      </xdr:nvPicPr>
      <xdr:blipFill>
        <a:blip xmlns:r="http://schemas.openxmlformats.org/officeDocument/2006/relationships" r:embed="rId4" cstate="print"/>
        <a:stretch>
          <a:fillRect/>
        </a:stretch>
      </xdr:blipFill>
      <xdr:spPr>
        <a:xfrm>
          <a:off x="838200" y="3629025"/>
          <a:ext cx="1438275" cy="1143000"/>
        </a:xfrm>
        <a:prstGeom prst="rect">
          <a:avLst/>
        </a:prstGeom>
        <a:ln>
          <a:prstDash val="solid"/>
        </a:ln>
      </xdr:spPr>
    </xdr:pic>
    <xdr:clientData/>
  </xdr:twoCellAnchor>
  <xdr:twoCellAnchor editAs="oneCell">
    <xdr:from>
      <xdr:col>1</xdr:col>
      <xdr:colOff>0</xdr:colOff>
      <xdr:row>1</xdr:row>
      <xdr:rowOff>0</xdr:rowOff>
    </xdr:from>
    <xdr:to>
      <xdr:col>2</xdr:col>
      <xdr:colOff>0</xdr:colOff>
      <xdr:row>2</xdr:row>
      <xdr:rowOff>0</xdr:rowOff>
    </xdr:to>
    <xdr:pic>
      <xdr:nvPicPr>
        <xdr:cNvPr id="7" name="Image 6"/>
        <xdr:cNvPicPr>
          <a:picLocks/>
        </xdr:cNvPicPr>
      </xdr:nvPicPr>
      <xdr:blipFill>
        <a:blip xmlns:r="http://schemas.openxmlformats.org/officeDocument/2006/relationships" r:embed="rId5" cstate="print"/>
        <a:stretch>
          <a:fillRect/>
        </a:stretch>
      </xdr:blipFill>
      <xdr:spPr>
        <a:xfrm>
          <a:off x="838200" y="4772025"/>
          <a:ext cx="1438275" cy="1143000"/>
        </a:xfrm>
        <a:prstGeom prst="rect">
          <a:avLst/>
        </a:prstGeom>
        <a:ln>
          <a:prstDash val="solid"/>
        </a:ln>
      </xdr:spPr>
    </xdr:pic>
    <xdr:clientData/>
  </xdr:twoCellAnchor>
  <xdr:twoCellAnchor editAs="oneCell">
    <xdr:from>
      <xdr:col>1</xdr:col>
      <xdr:colOff>0</xdr:colOff>
      <xdr:row>11</xdr:row>
      <xdr:rowOff>0</xdr:rowOff>
    </xdr:from>
    <xdr:to>
      <xdr:col>2</xdr:col>
      <xdr:colOff>0</xdr:colOff>
      <xdr:row>12</xdr:row>
      <xdr:rowOff>0</xdr:rowOff>
    </xdr:to>
    <xdr:pic>
      <xdr:nvPicPr>
        <xdr:cNvPr id="8" name="Image 7"/>
        <xdr:cNvPicPr>
          <a:picLocks/>
        </xdr:cNvPicPr>
      </xdr:nvPicPr>
      <xdr:blipFill>
        <a:blip xmlns:r="http://schemas.openxmlformats.org/officeDocument/2006/relationships" r:embed="rId6" cstate="print"/>
        <a:stretch>
          <a:fillRect/>
        </a:stretch>
      </xdr:blipFill>
      <xdr:spPr>
        <a:xfrm>
          <a:off x="838200" y="5915025"/>
          <a:ext cx="1438275" cy="1143000"/>
        </a:xfrm>
        <a:prstGeom prst="rect">
          <a:avLst/>
        </a:prstGeom>
        <a:ln>
          <a:prstDash val="solid"/>
        </a:ln>
      </xdr:spPr>
    </xdr:pic>
    <xdr:clientData/>
  </xdr:twoCellAnchor>
  <xdr:twoCellAnchor editAs="oneCell">
    <xdr:from>
      <xdr:col>1</xdr:col>
      <xdr:colOff>0</xdr:colOff>
      <xdr:row>10</xdr:row>
      <xdr:rowOff>0</xdr:rowOff>
    </xdr:from>
    <xdr:to>
      <xdr:col>2</xdr:col>
      <xdr:colOff>0</xdr:colOff>
      <xdr:row>11</xdr:row>
      <xdr:rowOff>0</xdr:rowOff>
    </xdr:to>
    <xdr:pic>
      <xdr:nvPicPr>
        <xdr:cNvPr id="9" name="Image 8"/>
        <xdr:cNvPicPr>
          <a:picLocks/>
        </xdr:cNvPicPr>
      </xdr:nvPicPr>
      <xdr:blipFill>
        <a:blip xmlns:r="http://schemas.openxmlformats.org/officeDocument/2006/relationships" r:embed="rId7" cstate="print"/>
        <a:stretch>
          <a:fillRect/>
        </a:stretch>
      </xdr:blipFill>
      <xdr:spPr>
        <a:xfrm>
          <a:off x="838200" y="7058025"/>
          <a:ext cx="1438275" cy="1143000"/>
        </a:xfrm>
        <a:prstGeom prst="rect">
          <a:avLst/>
        </a:prstGeom>
        <a:ln>
          <a:prstDash val="solid"/>
        </a:ln>
      </xdr:spPr>
    </xdr:pic>
    <xdr:clientData/>
  </xdr:twoCellAnchor>
  <xdr:twoCellAnchor editAs="oneCell">
    <xdr:from>
      <xdr:col>1</xdr:col>
      <xdr:colOff>0</xdr:colOff>
      <xdr:row>9</xdr:row>
      <xdr:rowOff>0</xdr:rowOff>
    </xdr:from>
    <xdr:to>
      <xdr:col>2</xdr:col>
      <xdr:colOff>0</xdr:colOff>
      <xdr:row>10</xdr:row>
      <xdr:rowOff>0</xdr:rowOff>
    </xdr:to>
    <xdr:pic>
      <xdr:nvPicPr>
        <xdr:cNvPr id="10" name="Image 9"/>
        <xdr:cNvPicPr>
          <a:picLocks/>
        </xdr:cNvPicPr>
      </xdr:nvPicPr>
      <xdr:blipFill>
        <a:blip xmlns:r="http://schemas.openxmlformats.org/officeDocument/2006/relationships" r:embed="rId8" cstate="print"/>
        <a:stretch>
          <a:fillRect/>
        </a:stretch>
      </xdr:blipFill>
      <xdr:spPr>
        <a:xfrm>
          <a:off x="838200" y="8201025"/>
          <a:ext cx="1438275" cy="1143000"/>
        </a:xfrm>
        <a:prstGeom prst="rect">
          <a:avLst/>
        </a:prstGeom>
        <a:ln>
          <a:prstDash val="solid"/>
        </a:ln>
      </xdr:spPr>
    </xdr:pic>
    <xdr:clientData/>
  </xdr:twoCellAnchor>
  <xdr:twoCellAnchor editAs="oneCell">
    <xdr:from>
      <xdr:col>1</xdr:col>
      <xdr:colOff>0</xdr:colOff>
      <xdr:row>15</xdr:row>
      <xdr:rowOff>0</xdr:rowOff>
    </xdr:from>
    <xdr:to>
      <xdr:col>2</xdr:col>
      <xdr:colOff>0</xdr:colOff>
      <xdr:row>16</xdr:row>
      <xdr:rowOff>0</xdr:rowOff>
    </xdr:to>
    <xdr:pic>
      <xdr:nvPicPr>
        <xdr:cNvPr id="11" name="Image 10"/>
        <xdr:cNvPicPr>
          <a:picLocks/>
        </xdr:cNvPicPr>
      </xdr:nvPicPr>
      <xdr:blipFill>
        <a:blip xmlns:r="http://schemas.openxmlformats.org/officeDocument/2006/relationships" r:embed="rId9" cstate="print"/>
        <a:stretch>
          <a:fillRect/>
        </a:stretch>
      </xdr:blipFill>
      <xdr:spPr>
        <a:xfrm>
          <a:off x="838200" y="9344025"/>
          <a:ext cx="1438275" cy="1143000"/>
        </a:xfrm>
        <a:prstGeom prst="rect">
          <a:avLst/>
        </a:prstGeom>
        <a:ln>
          <a:prstDash val="solid"/>
        </a:ln>
      </xdr:spPr>
    </xdr:pic>
    <xdr:clientData/>
  </xdr:twoCellAnchor>
  <xdr:twoCellAnchor editAs="oneCell">
    <xdr:from>
      <xdr:col>1</xdr:col>
      <xdr:colOff>0</xdr:colOff>
      <xdr:row>14</xdr:row>
      <xdr:rowOff>0</xdr:rowOff>
    </xdr:from>
    <xdr:to>
      <xdr:col>2</xdr:col>
      <xdr:colOff>0</xdr:colOff>
      <xdr:row>15</xdr:row>
      <xdr:rowOff>0</xdr:rowOff>
    </xdr:to>
    <xdr:pic>
      <xdr:nvPicPr>
        <xdr:cNvPr id="12" name="Image 11"/>
        <xdr:cNvPicPr>
          <a:picLocks/>
        </xdr:cNvPicPr>
      </xdr:nvPicPr>
      <xdr:blipFill>
        <a:blip xmlns:r="http://schemas.openxmlformats.org/officeDocument/2006/relationships" r:embed="rId10" cstate="print"/>
        <a:stretch>
          <a:fillRect/>
        </a:stretch>
      </xdr:blipFill>
      <xdr:spPr>
        <a:xfrm>
          <a:off x="838200" y="10487025"/>
          <a:ext cx="1438275" cy="1143000"/>
        </a:xfrm>
        <a:prstGeom prst="rect">
          <a:avLst/>
        </a:prstGeom>
        <a:ln>
          <a:prstDash val="solid"/>
        </a:ln>
      </xdr:spPr>
    </xdr:pic>
    <xdr:clientData/>
  </xdr:twoCellAnchor>
  <xdr:twoCellAnchor editAs="oneCell">
    <xdr:from>
      <xdr:col>1</xdr:col>
      <xdr:colOff>0</xdr:colOff>
      <xdr:row>2</xdr:row>
      <xdr:rowOff>0</xdr:rowOff>
    </xdr:from>
    <xdr:to>
      <xdr:col>2</xdr:col>
      <xdr:colOff>0</xdr:colOff>
      <xdr:row>3</xdr:row>
      <xdr:rowOff>0</xdr:rowOff>
    </xdr:to>
    <xdr:pic>
      <xdr:nvPicPr>
        <xdr:cNvPr id="13" name="Image 12"/>
        <xdr:cNvPicPr>
          <a:picLocks/>
        </xdr:cNvPicPr>
      </xdr:nvPicPr>
      <xdr:blipFill>
        <a:blip xmlns:r="http://schemas.openxmlformats.org/officeDocument/2006/relationships" r:embed="rId11" cstate="print"/>
        <a:stretch>
          <a:fillRect/>
        </a:stretch>
      </xdr:blipFill>
      <xdr:spPr>
        <a:xfrm>
          <a:off x="838200" y="11630025"/>
          <a:ext cx="1438275" cy="1143000"/>
        </a:xfrm>
        <a:prstGeom prst="rect">
          <a:avLst/>
        </a:prstGeom>
        <a:ln>
          <a:prstDash val="solid"/>
        </a:ln>
      </xdr:spPr>
    </xdr:pic>
    <xdr:clientData/>
  </xdr:twoCellAnchor>
  <xdr:twoCellAnchor editAs="oneCell">
    <xdr:from>
      <xdr:col>1</xdr:col>
      <xdr:colOff>0</xdr:colOff>
      <xdr:row>8</xdr:row>
      <xdr:rowOff>0</xdr:rowOff>
    </xdr:from>
    <xdr:to>
      <xdr:col>2</xdr:col>
      <xdr:colOff>0</xdr:colOff>
      <xdr:row>9</xdr:row>
      <xdr:rowOff>0</xdr:rowOff>
    </xdr:to>
    <xdr:pic>
      <xdr:nvPicPr>
        <xdr:cNvPr id="14" name="Image 13"/>
        <xdr:cNvPicPr>
          <a:picLocks/>
        </xdr:cNvPicPr>
      </xdr:nvPicPr>
      <xdr:blipFill>
        <a:blip xmlns:r="http://schemas.openxmlformats.org/officeDocument/2006/relationships" r:embed="rId12" cstate="print"/>
        <a:stretch>
          <a:fillRect/>
        </a:stretch>
      </xdr:blipFill>
      <xdr:spPr>
        <a:xfrm>
          <a:off x="838200" y="12773025"/>
          <a:ext cx="1438275" cy="1143000"/>
        </a:xfrm>
        <a:prstGeom prst="rect">
          <a:avLst/>
        </a:prstGeom>
        <a:ln>
          <a:prstDash val="solid"/>
        </a:ln>
      </xdr:spPr>
    </xdr:pic>
    <xdr:clientData/>
  </xdr:twoCellAnchor>
  <xdr:twoCellAnchor editAs="oneCell">
    <xdr:from>
      <xdr:col>1</xdr:col>
      <xdr:colOff>0</xdr:colOff>
      <xdr:row>3</xdr:row>
      <xdr:rowOff>0</xdr:rowOff>
    </xdr:from>
    <xdr:to>
      <xdr:col>2</xdr:col>
      <xdr:colOff>0</xdr:colOff>
      <xdr:row>4</xdr:row>
      <xdr:rowOff>0</xdr:rowOff>
    </xdr:to>
    <xdr:pic>
      <xdr:nvPicPr>
        <xdr:cNvPr id="15" name="Image 14"/>
        <xdr:cNvPicPr>
          <a:picLocks/>
        </xdr:cNvPicPr>
      </xdr:nvPicPr>
      <xdr:blipFill>
        <a:blip xmlns:r="http://schemas.openxmlformats.org/officeDocument/2006/relationships" r:embed="rId13" cstate="print"/>
        <a:stretch>
          <a:fillRect/>
        </a:stretch>
      </xdr:blipFill>
      <xdr:spPr>
        <a:xfrm>
          <a:off x="838200" y="13916025"/>
          <a:ext cx="1438275" cy="1143000"/>
        </a:xfrm>
        <a:prstGeom prst="rect">
          <a:avLst/>
        </a:prstGeom>
        <a:ln>
          <a:prstDash val="solid"/>
        </a:ln>
      </xdr:spPr>
    </xdr:pic>
    <xdr:clientData/>
  </xdr:twoCellAnchor>
  <xdr:twoCellAnchor editAs="oneCell">
    <xdr:from>
      <xdr:col>1</xdr:col>
      <xdr:colOff>0</xdr:colOff>
      <xdr:row>4</xdr:row>
      <xdr:rowOff>0</xdr:rowOff>
    </xdr:from>
    <xdr:to>
      <xdr:col>2</xdr:col>
      <xdr:colOff>0</xdr:colOff>
      <xdr:row>5</xdr:row>
      <xdr:rowOff>0</xdr:rowOff>
    </xdr:to>
    <xdr:pic>
      <xdr:nvPicPr>
        <xdr:cNvPr id="16" name="Image 15"/>
        <xdr:cNvPicPr>
          <a:picLocks/>
        </xdr:cNvPicPr>
      </xdr:nvPicPr>
      <xdr:blipFill>
        <a:blip xmlns:r="http://schemas.openxmlformats.org/officeDocument/2006/relationships" r:embed="rId14" cstate="print"/>
        <a:stretch>
          <a:fillRect/>
        </a:stretch>
      </xdr:blipFill>
      <xdr:spPr>
        <a:xfrm>
          <a:off x="838200" y="15059025"/>
          <a:ext cx="1438275" cy="1143000"/>
        </a:xfrm>
        <a:prstGeom prst="rect">
          <a:avLst/>
        </a:prstGeom>
        <a:ln>
          <a:prstDash val="solid"/>
        </a:ln>
      </xdr:spPr>
    </xdr:pic>
    <xdr:clientData/>
  </xdr:twoCellAnchor>
  <xdr:twoCellAnchor editAs="oneCell">
    <xdr:from>
      <xdr:col>1</xdr:col>
      <xdr:colOff>0</xdr:colOff>
      <xdr:row>12</xdr:row>
      <xdr:rowOff>0</xdr:rowOff>
    </xdr:from>
    <xdr:to>
      <xdr:col>2</xdr:col>
      <xdr:colOff>0</xdr:colOff>
      <xdr:row>13</xdr:row>
      <xdr:rowOff>0</xdr:rowOff>
    </xdr:to>
    <xdr:pic>
      <xdr:nvPicPr>
        <xdr:cNvPr id="17" name="Image 16"/>
        <xdr:cNvPicPr>
          <a:picLocks/>
        </xdr:cNvPicPr>
      </xdr:nvPicPr>
      <xdr:blipFill>
        <a:blip xmlns:r="http://schemas.openxmlformats.org/officeDocument/2006/relationships" r:embed="rId15" cstate="print"/>
        <a:stretch>
          <a:fillRect/>
        </a:stretch>
      </xdr:blipFill>
      <xdr:spPr>
        <a:xfrm>
          <a:off x="838200" y="16202025"/>
          <a:ext cx="1438275" cy="1143000"/>
        </a:xfrm>
        <a:prstGeom prst="rect">
          <a:avLst/>
        </a:prstGeom>
        <a:ln>
          <a:prstDash val="solid"/>
        </a:ln>
      </xdr:spPr>
    </xdr:pic>
    <xdr:clientData/>
  </xdr:twoCellAnchor>
  <xdr:twoCellAnchor>
    <xdr:from>
      <xdr:col>1</xdr:col>
      <xdr:colOff>440530</xdr:colOff>
      <xdr:row>1</xdr:row>
      <xdr:rowOff>261938</xdr:rowOff>
    </xdr:from>
    <xdr:to>
      <xdr:col>14</xdr:col>
      <xdr:colOff>273843</xdr:colOff>
      <xdr:row>7</xdr:row>
      <xdr:rowOff>1131094</xdr:rowOff>
    </xdr:to>
    <xdr:graphicFrame macro="">
      <xdr:nvGraphicFramePr>
        <xdr:cNvPr id="2" name="Graphique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3"/>
  <dimension ref="A1:O18"/>
  <sheetViews>
    <sheetView workbookViewId="0">
      <selection activeCell="I24" sqref="I24"/>
    </sheetView>
  </sheetViews>
  <sheetFormatPr baseColWidth="10" defaultRowHeight="15" x14ac:dyDescent="0.25"/>
  <sheetData>
    <row r="1" spans="1:15" x14ac:dyDescent="0.25">
      <c r="A1" s="107" t="s">
        <v>0</v>
      </c>
      <c r="B1" s="108"/>
      <c r="C1" s="108"/>
      <c r="D1" s="108"/>
      <c r="E1" s="108"/>
      <c r="F1" s="108"/>
      <c r="G1" s="108"/>
      <c r="H1" s="108"/>
      <c r="I1" s="108"/>
      <c r="J1" s="108"/>
      <c r="K1" s="108"/>
      <c r="L1" s="108"/>
      <c r="M1" s="108"/>
      <c r="N1" s="108"/>
      <c r="O1" s="108"/>
    </row>
    <row r="2" spans="1:15" x14ac:dyDescent="0.25">
      <c r="A2" s="108"/>
      <c r="B2" s="108"/>
      <c r="C2" s="108"/>
      <c r="D2" s="108"/>
      <c r="E2" s="108"/>
      <c r="F2" s="108"/>
      <c r="G2" s="108"/>
      <c r="H2" s="108"/>
      <c r="I2" s="108"/>
      <c r="J2" s="108"/>
      <c r="K2" s="108"/>
      <c r="L2" s="108"/>
      <c r="M2" s="108"/>
      <c r="N2" s="108"/>
      <c r="O2" s="108"/>
    </row>
    <row r="3" spans="1:15" x14ac:dyDescent="0.25">
      <c r="A3" s="108"/>
      <c r="B3" s="108"/>
      <c r="C3" s="108"/>
      <c r="D3" s="108"/>
      <c r="E3" s="108"/>
      <c r="F3" s="108"/>
      <c r="G3" s="108"/>
      <c r="H3" s="108"/>
      <c r="I3" s="108"/>
      <c r="J3" s="108"/>
      <c r="K3" s="108"/>
      <c r="L3" s="108"/>
      <c r="M3" s="108"/>
      <c r="N3" s="108"/>
      <c r="O3" s="108"/>
    </row>
    <row r="4" spans="1:15" x14ac:dyDescent="0.25">
      <c r="A4" s="108"/>
      <c r="B4" s="108"/>
      <c r="C4" s="108"/>
      <c r="D4" s="108"/>
      <c r="E4" s="108"/>
      <c r="F4" s="108"/>
      <c r="G4" s="108"/>
      <c r="H4" s="108"/>
      <c r="I4" s="108"/>
      <c r="J4" s="108"/>
      <c r="K4" s="108"/>
      <c r="L4" s="108"/>
      <c r="M4" s="108"/>
      <c r="N4" s="108"/>
      <c r="O4" s="108"/>
    </row>
    <row r="5" spans="1:15" x14ac:dyDescent="0.25">
      <c r="A5" s="108"/>
      <c r="B5" s="108"/>
      <c r="C5" s="108"/>
      <c r="D5" s="108"/>
      <c r="E5" s="108"/>
      <c r="F5" s="108"/>
      <c r="G5" s="108"/>
      <c r="H5" s="108"/>
      <c r="I5" s="108"/>
      <c r="J5" s="108"/>
      <c r="K5" s="108"/>
      <c r="L5" s="108"/>
      <c r="M5" s="108"/>
      <c r="N5" s="108"/>
      <c r="O5" s="108"/>
    </row>
    <row r="6" spans="1:15" x14ac:dyDescent="0.25">
      <c r="A6" s="108"/>
      <c r="B6" s="108"/>
      <c r="C6" s="108"/>
      <c r="D6" s="108"/>
      <c r="E6" s="108"/>
      <c r="F6" s="108"/>
      <c r="G6" s="108"/>
      <c r="H6" s="108"/>
      <c r="I6" s="108"/>
      <c r="J6" s="108"/>
      <c r="K6" s="108"/>
      <c r="L6" s="108"/>
      <c r="M6" s="108"/>
      <c r="N6" s="108"/>
      <c r="O6" s="108"/>
    </row>
    <row r="7" spans="1:15" x14ac:dyDescent="0.25">
      <c r="A7" s="108"/>
      <c r="B7" s="108"/>
      <c r="C7" s="108"/>
      <c r="D7" s="108"/>
      <c r="E7" s="108"/>
      <c r="F7" s="108"/>
      <c r="G7" s="108"/>
      <c r="H7" s="108"/>
      <c r="I7" s="108"/>
      <c r="J7" s="108"/>
      <c r="K7" s="108"/>
      <c r="L7" s="108"/>
      <c r="M7" s="108"/>
      <c r="N7" s="108"/>
      <c r="O7" s="108"/>
    </row>
    <row r="8" spans="1:15" x14ac:dyDescent="0.25">
      <c r="A8" s="108"/>
      <c r="B8" s="108"/>
      <c r="C8" s="108"/>
      <c r="D8" s="108"/>
      <c r="E8" s="108"/>
      <c r="F8" s="108"/>
      <c r="G8" s="108"/>
      <c r="H8" s="108"/>
      <c r="I8" s="108"/>
      <c r="J8" s="108"/>
      <c r="K8" s="108"/>
      <c r="L8" s="108"/>
      <c r="M8" s="108"/>
      <c r="N8" s="108"/>
      <c r="O8" s="108"/>
    </row>
    <row r="9" spans="1:15" x14ac:dyDescent="0.25">
      <c r="A9" s="108"/>
      <c r="B9" s="108"/>
      <c r="C9" s="108"/>
      <c r="D9" s="108"/>
      <c r="E9" s="108"/>
      <c r="F9" s="108"/>
      <c r="G9" s="108"/>
      <c r="H9" s="108"/>
      <c r="I9" s="108"/>
      <c r="J9" s="108"/>
      <c r="K9" s="108"/>
      <c r="L9" s="108"/>
      <c r="M9" s="108"/>
      <c r="N9" s="108"/>
      <c r="O9" s="108"/>
    </row>
    <row r="10" spans="1:15" x14ac:dyDescent="0.25">
      <c r="A10" s="108"/>
      <c r="B10" s="108"/>
      <c r="C10" s="108"/>
      <c r="D10" s="108"/>
      <c r="E10" s="108"/>
      <c r="F10" s="108"/>
      <c r="G10" s="108"/>
      <c r="H10" s="108"/>
      <c r="I10" s="108"/>
      <c r="J10" s="108"/>
      <c r="K10" s="108"/>
      <c r="L10" s="108"/>
      <c r="M10" s="108"/>
      <c r="N10" s="108"/>
      <c r="O10" s="108"/>
    </row>
    <row r="11" spans="1:15" x14ac:dyDescent="0.25">
      <c r="A11" s="108"/>
      <c r="B11" s="108"/>
      <c r="C11" s="108"/>
      <c r="D11" s="108"/>
      <c r="E11" s="108"/>
      <c r="F11" s="108"/>
      <c r="G11" s="108"/>
      <c r="H11" s="108"/>
      <c r="I11" s="108"/>
      <c r="J11" s="108"/>
      <c r="K11" s="108"/>
      <c r="L11" s="108"/>
      <c r="M11" s="108"/>
      <c r="N11" s="108"/>
      <c r="O11" s="108"/>
    </row>
    <row r="12" spans="1:15" x14ac:dyDescent="0.25">
      <c r="A12" s="108"/>
      <c r="B12" s="108"/>
      <c r="C12" s="108"/>
      <c r="D12" s="108"/>
      <c r="E12" s="108"/>
      <c r="F12" s="108"/>
      <c r="G12" s="108"/>
      <c r="H12" s="108"/>
      <c r="I12" s="108"/>
      <c r="J12" s="108"/>
      <c r="K12" s="108"/>
      <c r="L12" s="108"/>
      <c r="M12" s="108"/>
      <c r="N12" s="108"/>
      <c r="O12" s="108"/>
    </row>
    <row r="13" spans="1:15" x14ac:dyDescent="0.25">
      <c r="A13" s="108"/>
      <c r="B13" s="108"/>
      <c r="C13" s="108"/>
      <c r="D13" s="108"/>
      <c r="E13" s="108"/>
      <c r="F13" s="108"/>
      <c r="G13" s="108"/>
      <c r="H13" s="108"/>
      <c r="I13" s="108"/>
      <c r="J13" s="108"/>
      <c r="K13" s="108"/>
      <c r="L13" s="108"/>
      <c r="M13" s="108"/>
      <c r="N13" s="108"/>
      <c r="O13" s="108"/>
    </row>
    <row r="14" spans="1:15" x14ac:dyDescent="0.25">
      <c r="A14" s="108"/>
      <c r="B14" s="108"/>
      <c r="C14" s="108"/>
      <c r="D14" s="108"/>
      <c r="E14" s="108"/>
      <c r="F14" s="108"/>
      <c r="G14" s="108"/>
      <c r="H14" s="108"/>
      <c r="I14" s="108"/>
      <c r="J14" s="108"/>
      <c r="K14" s="108"/>
      <c r="L14" s="108"/>
      <c r="M14" s="108"/>
      <c r="N14" s="108"/>
      <c r="O14" s="108"/>
    </row>
    <row r="15" spans="1:15" x14ac:dyDescent="0.25">
      <c r="A15" s="108"/>
      <c r="B15" s="108"/>
      <c r="C15" s="108"/>
      <c r="D15" s="108"/>
      <c r="E15" s="108"/>
      <c r="F15" s="108"/>
      <c r="G15" s="108"/>
      <c r="H15" s="108"/>
      <c r="I15" s="108"/>
      <c r="J15" s="108"/>
      <c r="K15" s="108"/>
      <c r="L15" s="108"/>
      <c r="M15" s="108"/>
      <c r="N15" s="108"/>
      <c r="O15" s="108"/>
    </row>
    <row r="16" spans="1:15" x14ac:dyDescent="0.25">
      <c r="A16" s="108"/>
      <c r="B16" s="108"/>
      <c r="C16" s="108"/>
      <c r="D16" s="108"/>
      <c r="E16" s="108"/>
      <c r="F16" s="108"/>
      <c r="G16" s="108"/>
      <c r="H16" s="108"/>
      <c r="I16" s="108"/>
      <c r="J16" s="108"/>
      <c r="K16" s="108"/>
      <c r="L16" s="108"/>
      <c r="M16" s="108"/>
      <c r="N16" s="108"/>
      <c r="O16" s="108"/>
    </row>
    <row r="17" spans="1:15" x14ac:dyDescent="0.25">
      <c r="A17" s="108"/>
      <c r="B17" s="108"/>
      <c r="C17" s="108"/>
      <c r="D17" s="108"/>
      <c r="E17" s="108"/>
      <c r="F17" s="108"/>
      <c r="G17" s="108"/>
      <c r="H17" s="108"/>
      <c r="I17" s="108"/>
      <c r="J17" s="108"/>
      <c r="K17" s="108"/>
      <c r="L17" s="108"/>
      <c r="M17" s="108"/>
      <c r="N17" s="108"/>
      <c r="O17" s="108"/>
    </row>
    <row r="18" spans="1:15" x14ac:dyDescent="0.25">
      <c r="A18" s="108"/>
      <c r="B18" s="108"/>
      <c r="C18" s="108"/>
      <c r="D18" s="108"/>
      <c r="E18" s="108"/>
      <c r="F18" s="108"/>
      <c r="G18" s="108"/>
      <c r="H18" s="108"/>
      <c r="I18" s="108"/>
      <c r="J18" s="108"/>
      <c r="K18" s="108"/>
      <c r="L18" s="108"/>
      <c r="M18" s="108"/>
      <c r="N18" s="108"/>
      <c r="O18" s="108"/>
    </row>
  </sheetData>
  <mergeCells count="1">
    <mergeCell ref="A1:O18"/>
  </mergeCells>
  <pageMargins left="0.7" right="0.7" top="0.75" bottom="0.75" header="0.3" footer="0.3"/>
  <pageSetup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7">
    <tabColor rgb="FFC00000"/>
  </sheetPr>
  <dimension ref="A1:AO108"/>
  <sheetViews>
    <sheetView tabSelected="1" zoomScale="90" zoomScaleNormal="90" workbookViewId="0">
      <selection activeCell="S3" sqref="S3"/>
    </sheetView>
  </sheetViews>
  <sheetFormatPr baseColWidth="10" defaultColWidth="11.42578125" defaultRowHeight="90" customHeight="1" x14ac:dyDescent="0.25"/>
  <cols>
    <col min="1" max="1" width="19.42578125" style="104" bestFit="1" customWidth="1"/>
    <col min="2" max="2" width="21.7109375" style="101" customWidth="1"/>
    <col min="3" max="3" width="36.28515625" style="101" bestFit="1" customWidth="1"/>
    <col min="4" max="4" width="30.7109375" style="101" bestFit="1" customWidth="1"/>
    <col min="5" max="5" width="14.5703125" style="101" bestFit="1" customWidth="1"/>
    <col min="6" max="6" width="16" style="101" bestFit="1" customWidth="1"/>
    <col min="7" max="8" width="16" style="101" customWidth="1"/>
    <col min="9" max="17" width="11.42578125" style="101" customWidth="1"/>
    <col min="18" max="16384" width="11.42578125" style="101"/>
  </cols>
  <sheetData>
    <row r="1" spans="1:41" s="104" customFormat="1" ht="15" customHeight="1" x14ac:dyDescent="0.25">
      <c r="A1" s="104" t="s">
        <v>3360</v>
      </c>
      <c r="B1" s="104" t="s">
        <v>3361</v>
      </c>
      <c r="C1" s="104" t="s">
        <v>3362</v>
      </c>
      <c r="D1" s="104" t="s">
        <v>3363</v>
      </c>
      <c r="E1" s="104" t="s">
        <v>3364</v>
      </c>
      <c r="F1" s="104" t="s">
        <v>3365</v>
      </c>
      <c r="G1" s="104" t="s">
        <v>3366</v>
      </c>
      <c r="H1" s="104" t="s">
        <v>3367</v>
      </c>
      <c r="I1" s="77" t="s">
        <v>3368</v>
      </c>
      <c r="J1" s="77">
        <v>20</v>
      </c>
      <c r="K1" s="77" t="s">
        <v>3369</v>
      </c>
      <c r="AO1" s="104" t="s">
        <v>3370</v>
      </c>
    </row>
    <row r="2" spans="1:41" ht="90" customHeight="1" x14ac:dyDescent="0.25">
      <c r="A2" s="104" t="str">
        <f>'force required - perturbation'!A34</f>
        <v>Kit_Tab-hold_-X</v>
      </c>
      <c r="C2" s="101" t="str">
        <f>'force description'!B34</f>
        <v>[[-0.004, 'Z', 'com']]</v>
      </c>
      <c r="D2" s="101" t="str">
        <f>'force description'!C34</f>
        <v>[-0.004, 0.0, 0.0, 0.0, 0.0, 0.0]</v>
      </c>
      <c r="E2" s="101">
        <f>'force required - perturbation'!B34</f>
        <v>0</v>
      </c>
      <c r="F2" s="101">
        <f>'force required - perturbation'!D34</f>
        <v>0</v>
      </c>
      <c r="G2" s="101">
        <f>'force required - perturbation1'!B18</f>
        <v>0</v>
      </c>
      <c r="H2" s="101">
        <f>'force required - perturbation1'!D18</f>
        <v>0</v>
      </c>
      <c r="I2" s="101">
        <f t="shared" ref="I2:I33" si="0">$J$1</f>
        <v>20</v>
      </c>
    </row>
    <row r="3" spans="1:41" ht="90" customHeight="1" x14ac:dyDescent="0.25">
      <c r="A3" s="104" t="str">
        <f>'force required - perturbation'!A35</f>
        <v>Kit_Tab-hold_Y</v>
      </c>
      <c r="C3" s="101" t="str">
        <f>'force description'!B35</f>
        <v>[[-0.004, 'Z', 'com']]</v>
      </c>
      <c r="D3" s="101" t="str">
        <f>'force description'!C35</f>
        <v>[0.0, 0.004, 0.0, 0.0, 0.0, 0.0]</v>
      </c>
      <c r="E3" s="101">
        <f>'force required - perturbation'!B35</f>
        <v>0</v>
      </c>
      <c r="F3" s="101">
        <f>'force required - perturbation'!D35</f>
        <v>0</v>
      </c>
      <c r="G3" s="101">
        <f>'force required - perturbation1'!B19</f>
        <v>0</v>
      </c>
      <c r="H3" s="101">
        <f>'force required - perturbation1'!D19</f>
        <v>0</v>
      </c>
      <c r="I3" s="101">
        <f t="shared" si="0"/>
        <v>20</v>
      </c>
    </row>
    <row r="4" spans="1:41" ht="90" customHeight="1" x14ac:dyDescent="0.25">
      <c r="A4" s="104" t="str">
        <f>'force required - perturbation'!A36</f>
        <v>Kit_Tab-hold_-Y</v>
      </c>
      <c r="C4" s="101" t="str">
        <f>'force description'!B36</f>
        <v>[[-0.004, 'Z', 'com']]</v>
      </c>
      <c r="D4" s="101" t="str">
        <f>'force description'!C36</f>
        <v>[0.0, -0.004, 0.0, 0.0, 0.0, 0.0]</v>
      </c>
      <c r="E4" s="101">
        <f>'force required - perturbation'!B36</f>
        <v>0</v>
      </c>
      <c r="F4" s="101">
        <f>'force required - perturbation'!D36</f>
        <v>0</v>
      </c>
      <c r="G4" s="101">
        <f>'force required - perturbation1'!B20</f>
        <v>0</v>
      </c>
      <c r="H4" s="101">
        <f>'force required - perturbation1'!D20</f>
        <v>0</v>
      </c>
      <c r="I4" s="101">
        <f t="shared" si="0"/>
        <v>20</v>
      </c>
    </row>
    <row r="5" spans="1:41" ht="90" customHeight="1" x14ac:dyDescent="0.25">
      <c r="A5" s="104" t="str">
        <f>'force required - perturbation'!A37</f>
        <v>Kit_Tab-hold_Z</v>
      </c>
      <c r="C5" s="101" t="str">
        <f>'force description'!B37</f>
        <v>[[-0.004, 'Z', 'com']]</v>
      </c>
      <c r="D5" s="101" t="str">
        <f>'force description'!C37</f>
        <v>[0.0, 0.0, 0.004, 0.0, 0.0, 0.0]</v>
      </c>
      <c r="E5" s="101">
        <f>'force required - perturbation'!B37</f>
        <v>0</v>
      </c>
      <c r="F5" s="101">
        <f>'force required - perturbation'!D37</f>
        <v>0</v>
      </c>
      <c r="G5" s="101">
        <f>'force required - perturbation1'!B21</f>
        <v>0</v>
      </c>
      <c r="H5" s="101">
        <f>'force required - perturbation1'!D21</f>
        <v>0</v>
      </c>
      <c r="I5" s="101">
        <f t="shared" si="0"/>
        <v>20</v>
      </c>
    </row>
    <row r="6" spans="1:41" ht="90" customHeight="1" x14ac:dyDescent="0.25">
      <c r="A6" s="104" t="str">
        <f>'force required - perturbation'!A38</f>
        <v>Kit_Tab-hold_-Z</v>
      </c>
      <c r="C6" s="101" t="str">
        <f>'force description'!B38</f>
        <v>[[-0.004, 'Z', 'com']]</v>
      </c>
      <c r="D6" s="101" t="str">
        <f>'force description'!C38</f>
        <v>[0.0, 0.0, -0.004, 0.0, 0.0, 0.0]</v>
      </c>
      <c r="E6" s="101">
        <f>'force required - perturbation'!B38</f>
        <v>0</v>
      </c>
      <c r="F6" s="101">
        <f>'force required - perturbation'!D38</f>
        <v>0</v>
      </c>
      <c r="G6" s="101">
        <f>'force required - perturbation1'!B22</f>
        <v>0</v>
      </c>
      <c r="H6" s="101">
        <f>'force required - perturbation1'!D22</f>
        <v>0</v>
      </c>
      <c r="I6" s="101">
        <f t="shared" si="0"/>
        <v>20</v>
      </c>
    </row>
    <row r="7" spans="1:41" ht="90" customHeight="1" x14ac:dyDescent="0.25">
      <c r="A7" s="104" t="str">
        <f>'force required - perturbation'!A39</f>
        <v>Kit_Tab-open</v>
      </c>
      <c r="C7" s="101" t="str">
        <f>'force description'!B39</f>
        <v>[[-0.004, 'Z', 'com'], [-20, 'Z', 0, 0, 1]]</v>
      </c>
      <c r="D7" s="101" t="str">
        <f>'force description'!C39</f>
        <v>[0.0, 0.0, -20.004, 0.0, 0.0, 0.0]</v>
      </c>
      <c r="E7" s="101">
        <f>'force required - perturbation'!B39</f>
        <v>0</v>
      </c>
      <c r="F7" s="101">
        <f>'force required - perturbation'!D39</f>
        <v>0</v>
      </c>
      <c r="G7" s="101">
        <f>'force required - perturbation1'!B23</f>
        <v>0</v>
      </c>
      <c r="H7" s="101">
        <f>'force required - perturbation1'!D23</f>
        <v>0</v>
      </c>
      <c r="I7" s="101">
        <f t="shared" si="0"/>
        <v>20</v>
      </c>
    </row>
    <row r="8" spans="1:41" ht="90" customHeight="1" x14ac:dyDescent="0.25">
      <c r="A8" s="104" t="str">
        <f>'force required - perturbation'!A33</f>
        <v>Kit_Tab-hold_X</v>
      </c>
      <c r="C8" s="101" t="str">
        <f>'force description'!B33</f>
        <v>[[-0.004, 'Z', 'com']]</v>
      </c>
      <c r="D8" s="101" t="str">
        <f>'force description'!C33</f>
        <v>[0.004, 0.0, 0.0, 0.0, 0.0, 0.0]</v>
      </c>
      <c r="E8" s="101">
        <f>'force required - perturbation'!B33</f>
        <v>2E-3</v>
      </c>
      <c r="F8" s="101">
        <f>'force required - perturbation'!D33</f>
        <v>2E-3</v>
      </c>
      <c r="G8" s="101">
        <f>'force required - perturbation1'!B17</f>
        <v>2E-3</v>
      </c>
      <c r="H8" s="101">
        <f>'force required - perturbation1'!D17</f>
        <v>2E-3</v>
      </c>
      <c r="I8" s="101">
        <f t="shared" si="0"/>
        <v>20</v>
      </c>
    </row>
    <row r="9" spans="1:41" ht="90" customHeight="1" x14ac:dyDescent="0.25">
      <c r="A9" s="104" t="str">
        <f>'force required - perturbation'!A76</f>
        <v>Red_Plug-hold_Z</v>
      </c>
      <c r="C9" s="101" t="str">
        <f>'force description'!B76</f>
        <v>[[-0.007, 'W', 'com']]</v>
      </c>
      <c r="D9" s="101" t="str">
        <f>'force description'!C76</f>
        <v>[0.0, 0.0, 0.007, 0.0, 0.0, 0.0]</v>
      </c>
      <c r="E9" s="101">
        <f>'force required - perturbation'!B76</f>
        <v>4.0000000000000001E-3</v>
      </c>
      <c r="F9" s="101">
        <f>'force required - perturbation'!D76</f>
        <v>4.2000000000000003E-2</v>
      </c>
      <c r="G9" s="101">
        <f>'force required - perturbation1'!B70</f>
        <v>4.0000000000000001E-3</v>
      </c>
      <c r="H9" s="101">
        <f>'force required - perturbation1'!D70</f>
        <v>4.2000000000000003E-2</v>
      </c>
      <c r="I9" s="101">
        <f t="shared" si="0"/>
        <v>20</v>
      </c>
    </row>
    <row r="10" spans="1:41" ht="90" customHeight="1" x14ac:dyDescent="0.25">
      <c r="A10" s="104" t="str">
        <f>'force required - perturbation'!A88</f>
        <v>Yellow_Plug-hold_-X</v>
      </c>
      <c r="C10" s="101" t="str">
        <f>'force description'!B88</f>
        <v>[[-0.01, 'W', 'com']]</v>
      </c>
      <c r="D10" s="101" t="str">
        <f>'force description'!C88</f>
        <v>[-0.01, 0.0, 0.0, 0.0, 0.0, 0.0]</v>
      </c>
      <c r="E10" s="101">
        <f>'force required - perturbation'!B88</f>
        <v>5.0000000000000001E-3</v>
      </c>
      <c r="F10" s="101">
        <f>'force required - perturbation'!D88</f>
        <v>5.0000000000000001E-3</v>
      </c>
      <c r="G10" s="101">
        <f>'force required - perturbation1'!B103</f>
        <v>5.0000000000000001E-3</v>
      </c>
      <c r="H10" s="101">
        <f>'force required - perturbation1'!D103</f>
        <v>5.0000000000000001E-3</v>
      </c>
      <c r="I10" s="101">
        <f t="shared" si="0"/>
        <v>20</v>
      </c>
    </row>
    <row r="11" spans="1:41" ht="90" customHeight="1" x14ac:dyDescent="0.25">
      <c r="A11" s="104" t="str">
        <f>'force required - perturbation'!A87</f>
        <v>Yellow_Plug-hold_X</v>
      </c>
      <c r="C11" s="101" t="str">
        <f>'force description'!B87</f>
        <v>[[-0.01, 'W', 'com']]</v>
      </c>
      <c r="D11" s="101" t="str">
        <f>'force description'!C87</f>
        <v>[0.01, 0.0, 0.0, 0.0, 0.0, 0.0]</v>
      </c>
      <c r="E11" s="101">
        <f>'force required - perturbation'!B87</f>
        <v>0.01</v>
      </c>
      <c r="F11" s="101">
        <f>'force required - perturbation'!D87</f>
        <v>0.01</v>
      </c>
      <c r="G11" s="101">
        <f>'force required - perturbation1'!B102</f>
        <v>0.01</v>
      </c>
      <c r="H11" s="101">
        <f>'force required - perturbation1'!D102</f>
        <v>0.01</v>
      </c>
      <c r="I11" s="101">
        <f t="shared" si="0"/>
        <v>20</v>
      </c>
    </row>
    <row r="12" spans="1:41" ht="90" customHeight="1" x14ac:dyDescent="0.25">
      <c r="A12" s="104" t="str">
        <f>'force required - perturbation'!A74</f>
        <v>Red_Plug-hold_Y</v>
      </c>
      <c r="C12" s="101" t="str">
        <f>'force description'!B74</f>
        <v>[[-0.007, 'W', 'com']]</v>
      </c>
      <c r="D12" s="101" t="str">
        <f>'force description'!C74</f>
        <v>[0.0, 0.007, 0.0, 0.0, 0.0, 0.0]</v>
      </c>
      <c r="E12" s="101">
        <f>'force required - perturbation'!B74</f>
        <v>1.0999999999999999E-2</v>
      </c>
      <c r="F12" s="101">
        <f>'force required - perturbation'!D74</f>
        <v>0.04</v>
      </c>
      <c r="G12" s="101">
        <f>'force required - perturbation1'!B68</f>
        <v>1.0999999999999999E-2</v>
      </c>
      <c r="H12" s="101">
        <f>'force required - perturbation1'!D68</f>
        <v>0.04</v>
      </c>
      <c r="I12" s="101">
        <f t="shared" si="0"/>
        <v>20</v>
      </c>
    </row>
    <row r="13" spans="1:41" ht="90" customHeight="1" x14ac:dyDescent="0.25">
      <c r="A13" s="104" t="str">
        <f>'force required - perturbation'!A75</f>
        <v>Red_Plug-hold_-Y</v>
      </c>
      <c r="C13" s="101" t="str">
        <f>'force description'!B75</f>
        <v>[[-0.007, 'W', 'com']]</v>
      </c>
      <c r="D13" s="101" t="str">
        <f>'force description'!C75</f>
        <v>[0.0, -0.007, 0.0, 0.0, 0.0, 0.0]</v>
      </c>
      <c r="E13" s="101">
        <f>'force required - perturbation'!B75</f>
        <v>1.0999999999999999E-2</v>
      </c>
      <c r="F13" s="101">
        <f>'force required - perturbation'!D75</f>
        <v>4.1000000000000002E-2</v>
      </c>
      <c r="G13" s="101">
        <f>'force required - perturbation1'!B69</f>
        <v>1.0999999999999999E-2</v>
      </c>
      <c r="H13" s="101">
        <f>'force required - perturbation1'!D69</f>
        <v>4.1000000000000002E-2</v>
      </c>
      <c r="I13" s="101">
        <f t="shared" si="0"/>
        <v>20</v>
      </c>
    </row>
    <row r="14" spans="1:41" ht="90" customHeight="1" x14ac:dyDescent="0.25">
      <c r="A14" s="104" t="str">
        <f>'force required - perturbation'!A90</f>
        <v>Yellow_Plug-hold_-Y</v>
      </c>
      <c r="C14" s="101" t="str">
        <f>'force description'!B90</f>
        <v>[[-0.01, 'W', 'com']]</v>
      </c>
      <c r="D14" s="101" t="str">
        <f>'force description'!C90</f>
        <v>[0.0, -0.01, 0.0, 0.0, 0.0, 0.0]</v>
      </c>
      <c r="E14" s="101">
        <f>'force required - perturbation'!B90</f>
        <v>1.4999999999999999E-2</v>
      </c>
      <c r="F14" s="101">
        <f>'force required - perturbation'!D90</f>
        <v>1.4999999999999999E-2</v>
      </c>
      <c r="G14" s="101">
        <f>'force required - perturbation1'!B105</f>
        <v>1.4999999999999999E-2</v>
      </c>
      <c r="H14" s="101">
        <f>'force required - perturbation1'!D105</f>
        <v>1.4999999999999999E-2</v>
      </c>
      <c r="I14" s="101">
        <f t="shared" si="0"/>
        <v>20</v>
      </c>
    </row>
    <row r="15" spans="1:41" ht="90" customHeight="1" x14ac:dyDescent="0.25">
      <c r="A15" s="104" t="str">
        <f>'force required - perturbation'!A77</f>
        <v>Red_Plug-hold_-Z</v>
      </c>
      <c r="C15" s="101" t="str">
        <f>'force description'!B77</f>
        <v>[[-0.007, 'W', 'com']]</v>
      </c>
      <c r="D15" s="101" t="str">
        <f>'force description'!C77</f>
        <v>[0.0, 0.0, -0.007, 0.0, 0.0, 0.0]</v>
      </c>
      <c r="E15" s="101">
        <f>'force required - perturbation'!B77</f>
        <v>1.7999999999999999E-2</v>
      </c>
      <c r="F15" s="101">
        <f>'force required - perturbation'!D77</f>
        <v>3.3000000000000002E-2</v>
      </c>
      <c r="G15" s="101">
        <f>'force required - perturbation1'!B71</f>
        <v>1.7999999999999999E-2</v>
      </c>
      <c r="H15" s="101">
        <f>'force required - perturbation1'!D71</f>
        <v>3.3000000000000002E-2</v>
      </c>
      <c r="I15" s="101">
        <f t="shared" si="0"/>
        <v>20</v>
      </c>
    </row>
    <row r="16" spans="1:41" ht="90" customHeight="1" x14ac:dyDescent="0.25">
      <c r="A16" s="104" t="str">
        <f>'force required - perturbation'!A97</f>
        <v>Tube_Clamp-hold_-Y</v>
      </c>
      <c r="C16" s="101" t="str">
        <f>'force description'!B97</f>
        <v>[[-0.039, 'W', 'com']]</v>
      </c>
      <c r="D16" s="101" t="str">
        <f>'force description'!C97</f>
        <v>[0.0, -0.039, 0.0, 0.0, 0.0, 0.0]</v>
      </c>
      <c r="E16" s="101">
        <f>'force required - perturbation'!B97</f>
        <v>1.7999999999999999E-2</v>
      </c>
      <c r="F16" s="101">
        <f>'force required - perturbation'!D97</f>
        <v>0.1</v>
      </c>
      <c r="G16" s="101">
        <f>'force required - perturbation1'!B91</f>
        <v>1.7999999999999999E-2</v>
      </c>
      <c r="H16" s="101">
        <f>'force required - perturbation1'!D91</f>
        <v>0.1</v>
      </c>
      <c r="I16" s="101">
        <f t="shared" si="0"/>
        <v>20</v>
      </c>
    </row>
    <row r="17" spans="1:9" ht="90" customHeight="1" x14ac:dyDescent="0.25">
      <c r="A17" s="104" t="str">
        <f>'force required - perturbation'!A22</f>
        <v>Marker_Cap-hold_Z</v>
      </c>
      <c r="C17" s="101" t="str">
        <f>'force description'!B22</f>
        <v>[[0.022, 'W', 'com']]</v>
      </c>
      <c r="D17" s="101" t="str">
        <f>'force description'!C22</f>
        <v>[0.0, 0.0, 0.022, 0.0, 0.0, 0.0]</v>
      </c>
      <c r="E17" s="101">
        <f>'force required - perturbation'!B22</f>
        <v>1.9E-2</v>
      </c>
      <c r="F17" s="101">
        <f>'force required - perturbation'!D22</f>
        <v>3.4000000000000002E-2</v>
      </c>
      <c r="G17" s="101">
        <f>'force required - perturbation1'!B35</f>
        <v>1.9E-2</v>
      </c>
      <c r="H17" s="101">
        <f>'force required - perturbation1'!D35</f>
        <v>1.9E-2</v>
      </c>
      <c r="I17" s="101">
        <f t="shared" si="0"/>
        <v>20</v>
      </c>
    </row>
    <row r="18" spans="1:9" ht="90" customHeight="1" x14ac:dyDescent="0.25">
      <c r="A18" s="104" t="str">
        <f>'force required - perturbation'!A23</f>
        <v>Marker_Cap-hold_-Z</v>
      </c>
      <c r="C18" s="101" t="str">
        <f>'force description'!B23</f>
        <v>[[0.022, 'W', 'com']]</v>
      </c>
      <c r="D18" s="101" t="str">
        <f>'force description'!C23</f>
        <v>[0.0, 0.0, -0.022, 0.0, 0.0, 0.0]</v>
      </c>
      <c r="E18" s="101">
        <f>'force required - perturbation'!B23</f>
        <v>1.9E-2</v>
      </c>
      <c r="F18" s="101">
        <f>'force required - perturbation'!D23</f>
        <v>3.3000000000000002E-2</v>
      </c>
      <c r="G18" s="101">
        <f>'force required - perturbation1'!B36</f>
        <v>1.9E-2</v>
      </c>
      <c r="H18" s="101">
        <f>'force required - perturbation1'!D36</f>
        <v>1.9E-2</v>
      </c>
      <c r="I18" s="101">
        <f t="shared" si="0"/>
        <v>20</v>
      </c>
    </row>
    <row r="19" spans="1:9" ht="90" customHeight="1" x14ac:dyDescent="0.25">
      <c r="A19" s="104" t="str">
        <f>'force required - perturbation'!A89</f>
        <v>Yellow_Plug-hold_Y</v>
      </c>
      <c r="C19" s="101" t="str">
        <f>'force description'!B89</f>
        <v>[[-0.01, 'W', 'com']]</v>
      </c>
      <c r="D19" s="101" t="str">
        <f>'force description'!C89</f>
        <v>[0.0, 0.01, 0.0, 0.0, 0.0, 0.0]</v>
      </c>
      <c r="E19" s="101">
        <f>'force required - perturbation'!B89</f>
        <v>2.1000000000000001E-2</v>
      </c>
      <c r="F19" s="101">
        <f>'force required - perturbation'!D89</f>
        <v>2.1000000000000001E-2</v>
      </c>
      <c r="G19" s="101">
        <f>'force required - perturbation1'!B104</f>
        <v>2.1000000000000001E-2</v>
      </c>
      <c r="H19" s="101">
        <f>'force required - perturbation1'!D104</f>
        <v>2.1000000000000001E-2</v>
      </c>
      <c r="I19" s="101">
        <f t="shared" si="0"/>
        <v>20</v>
      </c>
    </row>
    <row r="20" spans="1:9" ht="90" customHeight="1" x14ac:dyDescent="0.25">
      <c r="A20" s="104" t="str">
        <f>'force required - perturbation'!A20</f>
        <v>Marker_Cap-hold_Y</v>
      </c>
      <c r="C20" s="101" t="str">
        <f>'force description'!B20</f>
        <v>[[0.022, 'W', 'com']]</v>
      </c>
      <c r="D20" s="101" t="str">
        <f>'force description'!C20</f>
        <v>[0.0, 0.022, 0.0, 0.0, 0.0, 0.0]</v>
      </c>
      <c r="E20" s="101">
        <f>'force required - perturbation'!B20</f>
        <v>2.1999999999999999E-2</v>
      </c>
      <c r="F20" s="101">
        <f>'force required - perturbation'!D20</f>
        <v>6.0999999999999999E-2</v>
      </c>
      <c r="G20" s="101">
        <f>'force required - perturbation1'!B33</f>
        <v>2.1999999999999999E-2</v>
      </c>
      <c r="H20" s="101">
        <f>'force required - perturbation1'!D33</f>
        <v>6.0999999999999999E-2</v>
      </c>
      <c r="I20" s="101">
        <f t="shared" si="0"/>
        <v>20</v>
      </c>
    </row>
    <row r="21" spans="1:9" ht="90" customHeight="1" x14ac:dyDescent="0.25">
      <c r="A21" s="104" t="str">
        <f>'force required - perturbation'!A25</f>
        <v>Marker_Cap-recap</v>
      </c>
      <c r="C21" s="101" t="str">
        <f>'force description'!B25</f>
        <v>[[0.022, 'Y', 'com'], [-34.436, 'Z', 0, 0, 0]]</v>
      </c>
      <c r="D21" s="101" t="str">
        <f>'force description'!C25</f>
        <v>[0.0, 0.022, -34.436, 0.0, 0.0, 0.0]</v>
      </c>
      <c r="E21" s="101">
        <f>'force required - perturbation'!B25</f>
        <v>30.154</v>
      </c>
      <c r="F21" s="101">
        <f>'force required - perturbation'!D25</f>
        <v>52.097000000000001</v>
      </c>
      <c r="G21" s="101">
        <f>'force required - perturbation1'!B37</f>
        <v>2.1999999999999999E-2</v>
      </c>
      <c r="H21" s="101">
        <f>'force required - perturbation1'!D37</f>
        <v>30.154</v>
      </c>
      <c r="I21" s="101">
        <f t="shared" si="0"/>
        <v>20</v>
      </c>
    </row>
    <row r="22" spans="1:9" ht="90" customHeight="1" x14ac:dyDescent="0.25">
      <c r="A22" s="104" t="str">
        <f>'force required - perturbation'!A24</f>
        <v>Marker_Cap-uncap</v>
      </c>
      <c r="C22" s="101" t="str">
        <f>'force description'!B24</f>
        <v>[[0.022, 'Y', 'com'], [23, 'Z', 0, 0, 0]]</v>
      </c>
      <c r="D22" s="101" t="str">
        <f>'force description'!C24</f>
        <v>[0.0, 0.022, 23.0, 0.0, 0.0, 0.0]</v>
      </c>
      <c r="E22" s="101">
        <f>'force required - perturbation'!B24</f>
        <v>19.827999999999999</v>
      </c>
      <c r="F22" s="101">
        <f>'force required - perturbation'!D24</f>
        <v>35.603999999999999</v>
      </c>
      <c r="G22" s="101">
        <f>'force required - perturbation1'!B38</f>
        <v>2.1999999999999999E-2</v>
      </c>
      <c r="H22" s="101">
        <f>'force required - perturbation1'!D38</f>
        <v>19.827999999999999</v>
      </c>
      <c r="I22" s="101">
        <f t="shared" si="0"/>
        <v>20</v>
      </c>
    </row>
    <row r="23" spans="1:9" ht="90" customHeight="1" x14ac:dyDescent="0.25">
      <c r="A23" s="104" t="str">
        <f>'force required - perturbation'!A72</f>
        <v>Red_Plug-hold_X</v>
      </c>
      <c r="C23" s="101" t="str">
        <f>'force description'!B72</f>
        <v>[[-0.007, 'W', 'com']]</v>
      </c>
      <c r="D23" s="101" t="str">
        <f>'force description'!C72</f>
        <v>[0.007, 0.0, 0.0, 0.0, 0.0, 0.0]</v>
      </c>
      <c r="E23" s="101">
        <f>'force required - perturbation'!B72</f>
        <v>2.3E-2</v>
      </c>
      <c r="F23" s="101">
        <f>'force required - perturbation'!D72</f>
        <v>2.9000000000000001E-2</v>
      </c>
      <c r="G23" s="101">
        <f>'force required - perturbation1'!B66</f>
        <v>2.3E-2</v>
      </c>
      <c r="H23" s="101">
        <f>'force required - perturbation1'!D66</f>
        <v>2.9000000000000001E-2</v>
      </c>
      <c r="I23" s="101">
        <f t="shared" si="0"/>
        <v>20</v>
      </c>
    </row>
    <row r="24" spans="1:9" ht="90" customHeight="1" x14ac:dyDescent="0.25">
      <c r="A24" s="104" t="str">
        <f>'force required - perturbation'!A92</f>
        <v>Yellow_Plug-hold_-Z</v>
      </c>
      <c r="C24" s="101" t="str">
        <f>'force description'!B92</f>
        <v>[[-0.01, 'W', 'com']]</v>
      </c>
      <c r="D24" s="101" t="str">
        <f>'force description'!C92</f>
        <v>[0.0, 0.0, -0.01, 0.0, 0.0, 0.0]</v>
      </c>
      <c r="E24" s="101">
        <f>'force required - perturbation'!B92</f>
        <v>2.5999999999999999E-2</v>
      </c>
      <c r="F24" s="101">
        <f>'force required - perturbation'!D92</f>
        <v>2.5999999999999999E-2</v>
      </c>
      <c r="G24" s="101">
        <f>'force required - perturbation1'!B107</f>
        <v>2.5999999999999999E-2</v>
      </c>
      <c r="H24" s="101">
        <f>'force required - perturbation1'!D107</f>
        <v>2.5999999999999999E-2</v>
      </c>
      <c r="I24" s="101">
        <f t="shared" si="0"/>
        <v>20</v>
      </c>
    </row>
    <row r="25" spans="1:9" ht="90" customHeight="1" x14ac:dyDescent="0.25">
      <c r="A25" s="104" t="str">
        <f>'force required - perturbation'!A91</f>
        <v>Yellow_Plug-hold_Z</v>
      </c>
      <c r="C25" s="101" t="str">
        <f>'force description'!B91</f>
        <v>[[-0.01, 'W', 'com']]</v>
      </c>
      <c r="D25" s="101" t="str">
        <f>'force description'!C91</f>
        <v>[0.0, 0.0, 0.01, 0.0, 0.0, 0.0]</v>
      </c>
      <c r="E25" s="101">
        <f>'force required - perturbation'!B91</f>
        <v>2.7E-2</v>
      </c>
      <c r="F25" s="101">
        <f>'force required - perturbation'!D91</f>
        <v>2.7E-2</v>
      </c>
      <c r="G25" s="101">
        <f>'force required - perturbation1'!B106</f>
        <v>2.7E-2</v>
      </c>
      <c r="H25" s="101">
        <f>'force required - perturbation1'!D106</f>
        <v>2.7E-2</v>
      </c>
      <c r="I25" s="101">
        <f t="shared" si="0"/>
        <v>20</v>
      </c>
    </row>
    <row r="26" spans="1:9" ht="90" customHeight="1" x14ac:dyDescent="0.25">
      <c r="A26" s="104" t="str">
        <f>'force required - perturbation'!A73</f>
        <v>Red_Plug-hold_-X</v>
      </c>
      <c r="C26" s="101" t="str">
        <f>'force description'!B73</f>
        <v>[[-0.007, 'W', 'com']]</v>
      </c>
      <c r="D26" s="101" t="str">
        <f>'force description'!C73</f>
        <v>[-0.007, 0.0, 0.0, 0.0, 0.0, 0.0]</v>
      </c>
      <c r="E26" s="101">
        <f>'force required - perturbation'!B73</f>
        <v>2.9000000000000001E-2</v>
      </c>
      <c r="F26" s="101">
        <f>'force required - perturbation'!D73</f>
        <v>0.17499999999999999</v>
      </c>
      <c r="G26" s="101">
        <f>'force required - perturbation1'!B67</f>
        <v>2.9000000000000001E-2</v>
      </c>
      <c r="H26" s="101">
        <f>'force required - perturbation1'!D67</f>
        <v>0.17499999999999999</v>
      </c>
      <c r="I26" s="101">
        <f t="shared" si="0"/>
        <v>20</v>
      </c>
    </row>
    <row r="27" spans="1:9" ht="90" customHeight="1" x14ac:dyDescent="0.25">
      <c r="A27" s="104" t="str">
        <f>'force required - perturbation'!A98</f>
        <v>Tube_Clamp-hold_Z</v>
      </c>
      <c r="C27" s="101" t="str">
        <f>'force description'!B98</f>
        <v>[[-0.039, 'W', 'com']]</v>
      </c>
      <c r="D27" s="101" t="str">
        <f>'force description'!C98</f>
        <v>[0.0, 0.0, 0.039, 0.0, 0.0, 0.0]</v>
      </c>
      <c r="E27" s="101">
        <f>'force required - perturbation'!B98</f>
        <v>3.9E-2</v>
      </c>
      <c r="F27" s="101">
        <f>'force required - perturbation'!D98</f>
        <v>0.22800000000000001</v>
      </c>
      <c r="G27" s="101">
        <f>'force required - perturbation1'!B92</f>
        <v>3.9E-2</v>
      </c>
      <c r="H27" s="101">
        <f>'force required - perturbation1'!D92</f>
        <v>0.22800000000000001</v>
      </c>
      <c r="I27" s="101">
        <f t="shared" si="0"/>
        <v>20</v>
      </c>
    </row>
    <row r="28" spans="1:9" ht="90" customHeight="1" x14ac:dyDescent="0.25">
      <c r="A28" s="104" t="str">
        <f>'force required - perturbation'!A94</f>
        <v>Tube_Clamp-hold_X</v>
      </c>
      <c r="C28" s="101" t="str">
        <f>'force description'!B94</f>
        <v>[[-0.039, 'W', 'com']]</v>
      </c>
      <c r="D28" s="101" t="str">
        <f>'force description'!C94</f>
        <v>[0.039, 0.0, 0.0, 0.0, 0.0, 0.0]</v>
      </c>
      <c r="E28" s="101">
        <f>'force required - perturbation'!B94</f>
        <v>4.5999999999999999E-2</v>
      </c>
      <c r="F28" s="101">
        <f>'force required - perturbation'!D94</f>
        <v>0.13800000000000001</v>
      </c>
      <c r="G28" s="101">
        <f>'force required - perturbation1'!B88</f>
        <v>4.5999999999999999E-2</v>
      </c>
      <c r="H28" s="101">
        <f>'force required - perturbation1'!D88</f>
        <v>0.13800000000000001</v>
      </c>
      <c r="I28" s="101">
        <f t="shared" si="0"/>
        <v>20</v>
      </c>
    </row>
    <row r="29" spans="1:9" ht="90" customHeight="1" x14ac:dyDescent="0.25">
      <c r="A29" s="104" t="str">
        <f>'force required - perturbation'!A95</f>
        <v>Tube_Clamp-hold_-X</v>
      </c>
      <c r="C29" s="101" t="str">
        <f>'force description'!B95</f>
        <v>[[-0.039, 'W', 'com']]</v>
      </c>
      <c r="D29" s="101" t="str">
        <f>'force description'!C95</f>
        <v>[-0.039, 0.0, 0.0, 0.0, 0.0, 0.0]</v>
      </c>
      <c r="E29" s="101">
        <f>'force required - perturbation'!B95</f>
        <v>4.5999999999999999E-2</v>
      </c>
      <c r="F29" s="101">
        <f>'force required - perturbation'!D95</f>
        <v>0.125</v>
      </c>
      <c r="G29" s="101">
        <f>'force required - perturbation1'!B89</f>
        <v>4.5999999999999999E-2</v>
      </c>
      <c r="H29" s="101">
        <f>'force required - perturbation1'!D89</f>
        <v>0.125</v>
      </c>
      <c r="I29" s="101">
        <f t="shared" si="0"/>
        <v>20</v>
      </c>
    </row>
    <row r="30" spans="1:9" ht="90" customHeight="1" x14ac:dyDescent="0.25">
      <c r="A30" s="104" t="str">
        <f>'force required - perturbation'!A3</f>
        <v>Petri-hold_-X</v>
      </c>
      <c r="C30" s="101" t="str">
        <f>'force description'!B3</f>
        <v>[[-0.147, 'W', 'com']]</v>
      </c>
      <c r="D30" s="101" t="str">
        <f>'force description'!C3</f>
        <v>[-0.147, 0.0, 0.0, 0.0, 0.0, 0.0]</v>
      </c>
      <c r="E30" s="101">
        <f>'force required - perturbation'!B3</f>
        <v>3.9E-2</v>
      </c>
      <c r="F30" s="101">
        <f>'force required - perturbation'!D3</f>
        <v>1.014</v>
      </c>
      <c r="G30" s="101">
        <f>'force required - perturbation1'!B60</f>
        <v>5.6000000000000001E-2</v>
      </c>
      <c r="H30" s="101">
        <f>'force required - perturbation1'!D60</f>
        <v>4.4580000000000002</v>
      </c>
      <c r="I30" s="101">
        <f t="shared" si="0"/>
        <v>20</v>
      </c>
    </row>
    <row r="31" spans="1:9" ht="90" customHeight="1" x14ac:dyDescent="0.25">
      <c r="A31" s="104" t="str">
        <f>'force required - perturbation'!A18</f>
        <v>Marker_Cap-hold_X</v>
      </c>
      <c r="C31" s="101" t="str">
        <f>'force description'!B18</f>
        <v>[[0.022, 'W', 'com']]</v>
      </c>
      <c r="D31" s="101" t="str">
        <f>'force description'!C18</f>
        <v>[0.022, 0.0, 0.0, 0.0, 0.0, 0.0]</v>
      </c>
      <c r="E31" s="101">
        <f>'force required - perturbation'!B18</f>
        <v>2.3E-2</v>
      </c>
      <c r="F31" s="101">
        <f>'force required - perturbation'!D18</f>
        <v>6.0999999999999999E-2</v>
      </c>
      <c r="G31" s="101">
        <f>'force required - perturbation1'!B31</f>
        <v>6.0999999999999999E-2</v>
      </c>
      <c r="H31" s="101">
        <f>'force required - perturbation1'!D31</f>
        <v>6.0999999999999999E-2</v>
      </c>
      <c r="I31" s="101">
        <f t="shared" si="0"/>
        <v>20</v>
      </c>
    </row>
    <row r="32" spans="1:9" ht="90" customHeight="1" x14ac:dyDescent="0.25">
      <c r="A32" s="104" t="str">
        <f>'force required - perturbation'!A19</f>
        <v>Marker_Cap-hold_-X</v>
      </c>
      <c r="C32" s="101" t="str">
        <f>'force description'!B19</f>
        <v>[[0.022, 'W', 'com']]</v>
      </c>
      <c r="D32" s="101" t="str">
        <f>'force description'!C19</f>
        <v>[-0.022, 0.0, 0.0, 0.0, 0.0, 0.0]</v>
      </c>
      <c r="E32" s="101">
        <f>'force required - perturbation'!B19</f>
        <v>1.2999999999999999E-2</v>
      </c>
      <c r="F32" s="101">
        <f>'force required - perturbation'!D19</f>
        <v>6.0999999999999999E-2</v>
      </c>
      <c r="G32" s="101">
        <f>'force required - perturbation1'!B32</f>
        <v>6.0999999999999999E-2</v>
      </c>
      <c r="H32" s="101">
        <f>'force required - perturbation1'!D32</f>
        <v>6.0999999999999999E-2</v>
      </c>
      <c r="I32" s="101">
        <f t="shared" si="0"/>
        <v>20</v>
      </c>
    </row>
    <row r="33" spans="1:9" ht="90" customHeight="1" x14ac:dyDescent="0.25">
      <c r="A33" s="104" t="str">
        <f>'force required - perturbation'!A21</f>
        <v>Marker_Cap-hold_-Y</v>
      </c>
      <c r="C33" s="101" t="str">
        <f>'force description'!B21</f>
        <v>[[0.022, 'W', 'com']]</v>
      </c>
      <c r="D33" s="101" t="str">
        <f>'force description'!C21</f>
        <v>[0.0, -0.022, 0.0, 0.0, 0.0, 0.0]</v>
      </c>
      <c r="E33" s="101">
        <f>'force required - perturbation'!B21</f>
        <v>2.4E-2</v>
      </c>
      <c r="F33" s="101">
        <f>'force required - perturbation'!D21</f>
        <v>6.0999999999999999E-2</v>
      </c>
      <c r="G33" s="101">
        <f>'force required - perturbation1'!B34</f>
        <v>6.0999999999999999E-2</v>
      </c>
      <c r="H33" s="101">
        <f>'force required - perturbation1'!D34</f>
        <v>6.0999999999999999E-2</v>
      </c>
      <c r="I33" s="101">
        <f t="shared" si="0"/>
        <v>20</v>
      </c>
    </row>
    <row r="34" spans="1:9" ht="90" customHeight="1" x14ac:dyDescent="0.25">
      <c r="A34" s="104" t="str">
        <f>'force required - perturbation'!A96</f>
        <v>Tube_Clamp-hold_Y</v>
      </c>
      <c r="C34" s="101" t="str">
        <f>'force description'!B96</f>
        <v>[[-0.039, 'W', 'com']]</v>
      </c>
      <c r="D34" s="101" t="str">
        <f>'force description'!C96</f>
        <v>[0.0, 0.039, 0.0, 0.0, 0.0, 0.0]</v>
      </c>
      <c r="E34" s="101">
        <f>'force required - perturbation'!B96</f>
        <v>6.5000000000000002E-2</v>
      </c>
      <c r="F34" s="101">
        <f>'force required - perturbation'!D96</f>
        <v>0.17100000000000001</v>
      </c>
      <c r="G34" s="101">
        <f>'force required - perturbation1'!B90</f>
        <v>6.5000000000000002E-2</v>
      </c>
      <c r="H34" s="101">
        <f>'force required - perturbation1'!D90</f>
        <v>0.17100000000000001</v>
      </c>
      <c r="I34" s="101">
        <f t="shared" ref="I34:I65" si="1">$J$1</f>
        <v>20</v>
      </c>
    </row>
    <row r="35" spans="1:9" ht="90" customHeight="1" x14ac:dyDescent="0.25">
      <c r="A35" s="104" t="str">
        <f>'force required - perturbation'!A10</f>
        <v>Marker-hold_-X</v>
      </c>
      <c r="C35" s="101" t="str">
        <f>'force description'!B10</f>
        <v>[[0.098, 'W', 'com']]</v>
      </c>
      <c r="D35" s="101" t="str">
        <f>'force description'!C10</f>
        <v>[-0.098, 0.0, 0.0, 0.0, 0.0, 0.0]</v>
      </c>
      <c r="E35" s="101">
        <f>'force required - perturbation'!B10</f>
        <v>2.8000000000000001E-2</v>
      </c>
      <c r="F35" s="101">
        <f>'force required - perturbation'!D10</f>
        <v>0.312</v>
      </c>
      <c r="G35" s="101">
        <f>'force required - perturbation1'!B40</f>
        <v>6.8000000000000005E-2</v>
      </c>
      <c r="H35" s="101">
        <f>'force required - perturbation1'!D40</f>
        <v>0.312</v>
      </c>
      <c r="I35" s="101">
        <f t="shared" si="1"/>
        <v>20</v>
      </c>
    </row>
    <row r="36" spans="1:9" ht="90" customHeight="1" x14ac:dyDescent="0.25">
      <c r="A36" s="104" t="str">
        <f>'force required - perturbation'!A81</f>
        <v>Glass_Vial-hold_-X</v>
      </c>
      <c r="C36" s="101" t="str">
        <f>'force description'!B81</f>
        <v>[[-0.147, 'Z', 'com']]</v>
      </c>
      <c r="D36" s="101" t="str">
        <f>'force description'!C81</f>
        <v>[-0.147, 0.0, 0.0, 0.0, 0.0, 0.0]</v>
      </c>
      <c r="E36" s="101">
        <f>'force required - perturbation'!B81</f>
        <v>7.2999999999999995E-2</v>
      </c>
      <c r="F36" s="101">
        <f>'force required - perturbation'!D81</f>
        <v>7.2999999999999995E-2</v>
      </c>
      <c r="G36" s="101">
        <f>'force required - perturbation1'!B11</f>
        <v>7.2999999999999995E-2</v>
      </c>
      <c r="H36" s="101">
        <f>'force required - perturbation1'!D11</f>
        <v>7.2999999999999995E-2</v>
      </c>
      <c r="I36" s="101">
        <f t="shared" si="1"/>
        <v>20</v>
      </c>
    </row>
    <row r="37" spans="1:9" ht="90" customHeight="1" x14ac:dyDescent="0.25">
      <c r="A37" s="104" t="str">
        <f>'force required - perturbation'!A80</f>
        <v>Glass_Vial-hold_X</v>
      </c>
      <c r="C37" s="101" t="str">
        <f>'force description'!B80</f>
        <v>[[-0.147, 'Z', 'com']]</v>
      </c>
      <c r="D37" s="101" t="str">
        <f>'force description'!C80</f>
        <v>[0.147, 0.0, 0.0, 0.0, 0.0, 0.0]</v>
      </c>
      <c r="E37" s="101">
        <f>'force required - perturbation'!B80</f>
        <v>7.3999999999999996E-2</v>
      </c>
      <c r="F37" s="101">
        <f>'force required - perturbation'!D80</f>
        <v>7.3999999999999996E-2</v>
      </c>
      <c r="G37" s="101">
        <f>'force required - perturbation1'!B10</f>
        <v>7.3999999999999996E-2</v>
      </c>
      <c r="H37" s="101">
        <f>'force required - perturbation1'!D10</f>
        <v>7.3999999999999996E-2</v>
      </c>
      <c r="I37" s="101">
        <f t="shared" si="1"/>
        <v>20</v>
      </c>
    </row>
    <row r="38" spans="1:9" ht="90" customHeight="1" x14ac:dyDescent="0.25">
      <c r="A38" s="104" t="str">
        <f>'force required - perturbation'!A57</f>
        <v>Needle-hold_-X</v>
      </c>
      <c r="C38" s="101" t="str">
        <f>'force description'!B57</f>
        <v>[[-0.103, 'W', 'com']]</v>
      </c>
      <c r="D38" s="101" t="str">
        <f>'force description'!C57</f>
        <v>[-0.103, 0.0, 0.0, 0.0, 0.0, 0.0]</v>
      </c>
      <c r="E38" s="101">
        <f>'force required - perturbation'!B57</f>
        <v>5.6000000000000001E-2</v>
      </c>
      <c r="F38" s="101">
        <f>'force required - perturbation'!D57</f>
        <v>9.5000000000000001E-2</v>
      </c>
      <c r="G38" s="101">
        <f>'force required - perturbation1'!B51</f>
        <v>7.9000000000000001E-2</v>
      </c>
      <c r="H38" s="101">
        <f>'force required - perturbation1'!D51</f>
        <v>9.5000000000000001E-2</v>
      </c>
      <c r="I38" s="101">
        <f t="shared" si="1"/>
        <v>20</v>
      </c>
    </row>
    <row r="39" spans="1:9" ht="90" customHeight="1" x14ac:dyDescent="0.25">
      <c r="A39" s="104" t="str">
        <f>'force required - perturbation'!A49</f>
        <v>Tube-hold_-X</v>
      </c>
      <c r="C39" s="101" t="str">
        <f>'force description'!B49</f>
        <v>[[0.304, 'W', 'com']]</v>
      </c>
      <c r="D39" s="101" t="str">
        <f>'force description'!C49</f>
        <v>[-0.304, 0.0, 0.0, 0.0, 0.0, 0.0]</v>
      </c>
      <c r="E39" s="101">
        <f>'force required - perturbation'!B49</f>
        <v>4.7E-2</v>
      </c>
      <c r="F39" s="101">
        <f>'force required - perturbation'!D49</f>
        <v>10.134</v>
      </c>
      <c r="G39" s="101">
        <f>'force required - perturbation1'!B96</f>
        <v>0.1</v>
      </c>
      <c r="H39" s="101">
        <f>'force required - perturbation1'!D96</f>
        <v>0.19</v>
      </c>
      <c r="I39" s="101">
        <f t="shared" si="1"/>
        <v>20</v>
      </c>
    </row>
    <row r="40" spans="1:9" ht="90" customHeight="1" x14ac:dyDescent="0.25">
      <c r="A40" s="104" t="str">
        <f>'force required - perturbation'!A4</f>
        <v>Petri-hold_Y</v>
      </c>
      <c r="C40" s="101" t="str">
        <f>'force description'!B4</f>
        <v>[[-0.147, 'W', 'com']]</v>
      </c>
      <c r="D40" s="101" t="str">
        <f>'force description'!C4</f>
        <v>[0.0, 0.147, 0.0, 0.0, 0.0, 0.0]</v>
      </c>
      <c r="E40" s="101">
        <f>'force required - perturbation'!B4</f>
        <v>7.6999999999999999E-2</v>
      </c>
      <c r="F40" s="101">
        <f>'force required - perturbation'!D4</f>
        <v>1.9359999999999999</v>
      </c>
      <c r="G40" s="101">
        <f>'force required - perturbation1'!B61</f>
        <v>0.104</v>
      </c>
      <c r="H40" s="101">
        <f>'force required - perturbation1'!D61</f>
        <v>2.411</v>
      </c>
      <c r="I40" s="101">
        <f t="shared" si="1"/>
        <v>20</v>
      </c>
    </row>
    <row r="41" spans="1:9" ht="90" customHeight="1" x14ac:dyDescent="0.25">
      <c r="A41" s="104" t="str">
        <f>'force required - perturbation'!A2</f>
        <v>Petri-hold_X</v>
      </c>
      <c r="C41" s="101" t="str">
        <f>'force description'!B2</f>
        <v>[[-0.147, 'W', 'com']]</v>
      </c>
      <c r="D41" s="101" t="str">
        <f>'force description'!C2</f>
        <v>[0.147, 0.0, 0.0, 0.0, 0.0, 0.0]</v>
      </c>
      <c r="E41" s="101">
        <f>'force required - perturbation'!B2</f>
        <v>0.108</v>
      </c>
      <c r="F41" s="101">
        <f>'force required - perturbation'!D2</f>
        <v>1.014</v>
      </c>
      <c r="G41" s="101">
        <f>'force required - perturbation1'!B59</f>
        <v>0.11899999999999999</v>
      </c>
      <c r="H41" s="101">
        <f>'force required - perturbation1'!D59</f>
        <v>4.4580000000000002</v>
      </c>
      <c r="I41" s="101">
        <f t="shared" si="1"/>
        <v>20</v>
      </c>
    </row>
    <row r="42" spans="1:9" ht="90" customHeight="1" x14ac:dyDescent="0.25">
      <c r="A42" s="104" t="str">
        <f>'force required - perturbation'!A51</f>
        <v>Tube-hold_-Y</v>
      </c>
      <c r="C42" s="101" t="str">
        <f>'force description'!B51</f>
        <v>[[0.304, 'W', 'com']]</v>
      </c>
      <c r="D42" s="101" t="str">
        <f>'force description'!C51</f>
        <v>[0.0, -0.304, 0.0, 0.0, 0.0, 0.0]</v>
      </c>
      <c r="E42" s="101">
        <f>'force required - perturbation'!B51</f>
        <v>4.7E-2</v>
      </c>
      <c r="F42" s="101">
        <f>'force required - perturbation'!D51</f>
        <v>5.4290000000000003</v>
      </c>
      <c r="G42" s="101">
        <f>'force required - perturbation1'!B98</f>
        <v>0.11899999999999999</v>
      </c>
      <c r="H42" s="101">
        <f>'force required - perturbation1'!D98</f>
        <v>1.5429999999999999</v>
      </c>
      <c r="I42" s="101">
        <f t="shared" si="1"/>
        <v>20</v>
      </c>
    </row>
    <row r="43" spans="1:9" ht="90" customHeight="1" x14ac:dyDescent="0.25">
      <c r="A43" s="104" t="str">
        <f>'force required - perturbation'!A7</f>
        <v>Petri-hold_-Z</v>
      </c>
      <c r="C43" s="101" t="str">
        <f>'force description'!B7</f>
        <v>[[-0.147, 'W', 'com']]</v>
      </c>
      <c r="D43" s="101" t="str">
        <f>'force description'!C7</f>
        <v>[0.0, 0.0, -0.147, 0.0, 0.0, 0.0]</v>
      </c>
      <c r="E43" s="101">
        <f>'force required - perturbation'!B7</f>
        <v>9.0999999999999998E-2</v>
      </c>
      <c r="F43" s="101">
        <f>'force required - perturbation'!D7</f>
        <v>1.216</v>
      </c>
      <c r="G43" s="101">
        <f>'force required - perturbation1'!B64</f>
        <v>0.13</v>
      </c>
      <c r="H43" s="101">
        <f>'force required - perturbation1'!D64</f>
        <v>1.2470000000000001</v>
      </c>
      <c r="I43" s="101">
        <f t="shared" si="1"/>
        <v>20</v>
      </c>
    </row>
    <row r="44" spans="1:9" ht="90" customHeight="1" x14ac:dyDescent="0.25">
      <c r="A44" s="104" t="str">
        <f>'force required - perturbation'!A58</f>
        <v>Needle-hold_Y</v>
      </c>
      <c r="C44" s="101" t="str">
        <f>'force description'!B58</f>
        <v>[[-0.103, 'W', 'com']]</v>
      </c>
      <c r="D44" s="101" t="str">
        <f>'force description'!C58</f>
        <v>[0.0, 0.103, 0.0, 0.0, 0.0, 0.0]</v>
      </c>
      <c r="E44" s="101">
        <f>'force required - perturbation'!B58</f>
        <v>0.11700000000000001</v>
      </c>
      <c r="F44" s="101">
        <f>'force required - perturbation'!D58</f>
        <v>0.36299999999999999</v>
      </c>
      <c r="G44" s="101">
        <f>'force required - perturbation1'!B52</f>
        <v>0.13200000000000001</v>
      </c>
      <c r="H44" s="101">
        <f>'force required - perturbation1'!D52</f>
        <v>0.36299999999999999</v>
      </c>
      <c r="I44" s="101">
        <f t="shared" si="1"/>
        <v>20</v>
      </c>
    </row>
    <row r="45" spans="1:9" ht="90" customHeight="1" x14ac:dyDescent="0.25">
      <c r="A45" s="104" t="str">
        <f>'force required - perturbation'!A59</f>
        <v>Needle-hold_-Y</v>
      </c>
      <c r="C45" s="101" t="str">
        <f>'force description'!B59</f>
        <v>[[-0.103, 'W', 'com']]</v>
      </c>
      <c r="D45" s="101" t="str">
        <f>'force description'!C59</f>
        <v>[0.0, -0.103, 0.0, 0.0, 0.0, 0.0]</v>
      </c>
      <c r="E45" s="101">
        <f>'force required - perturbation'!B59</f>
        <v>0.11600000000000001</v>
      </c>
      <c r="F45" s="101">
        <f>'force required - perturbation'!D59</f>
        <v>0.28100000000000003</v>
      </c>
      <c r="G45" s="101">
        <f>'force required - perturbation1'!B53</f>
        <v>0.13200000000000001</v>
      </c>
      <c r="H45" s="101">
        <f>'force required - perturbation1'!D53</f>
        <v>0.28100000000000003</v>
      </c>
      <c r="I45" s="101">
        <f t="shared" si="1"/>
        <v>20</v>
      </c>
    </row>
    <row r="46" spans="1:9" ht="90" customHeight="1" x14ac:dyDescent="0.25">
      <c r="A46" s="104" t="str">
        <f>'force required - perturbation'!A5</f>
        <v>Petri-hold_-Y</v>
      </c>
      <c r="C46" s="101" t="str">
        <f>'force description'!B5</f>
        <v>[[-0.147, 'W', 'com']]</v>
      </c>
      <c r="D46" s="101" t="str">
        <f>'force description'!C5</f>
        <v>[0.0, -0.147, 0.0, 0.0, 0.0, 0.0]</v>
      </c>
      <c r="E46" s="101">
        <f>'force required - perturbation'!B5</f>
        <v>0.10199999999999999</v>
      </c>
      <c r="F46" s="101">
        <f>'force required - perturbation'!D5</f>
        <v>1.9359999999999999</v>
      </c>
      <c r="G46" s="101">
        <f>'force required - perturbation1'!B62</f>
        <v>0.13600000000000001</v>
      </c>
      <c r="H46" s="101">
        <f>'force required - perturbation1'!D62</f>
        <v>2.298</v>
      </c>
      <c r="I46" s="101">
        <f t="shared" si="1"/>
        <v>20</v>
      </c>
    </row>
    <row r="47" spans="1:9" ht="90" customHeight="1" x14ac:dyDescent="0.25">
      <c r="A47" s="104" t="str">
        <f>'force required - perturbation'!A85</f>
        <v>Glass_Vial-hold_-Z</v>
      </c>
      <c r="C47" s="101" t="str">
        <f>'force description'!B85</f>
        <v>[[-0.147, 'Z', 'com']]</v>
      </c>
      <c r="D47" s="101" t="str">
        <f>'force description'!C85</f>
        <v>[0.0, 0.0, -0.147, 0.0, 0.0, 0.0]</v>
      </c>
      <c r="E47" s="101">
        <f>'force required - perturbation'!B85</f>
        <v>0.13800000000000001</v>
      </c>
      <c r="F47" s="101">
        <f>'force required - perturbation'!D85</f>
        <v>0.13800000000000001</v>
      </c>
      <c r="G47" s="101">
        <f>'force required - perturbation1'!B15</f>
        <v>0.13800000000000001</v>
      </c>
      <c r="H47" s="101">
        <f>'force required - perturbation1'!D15</f>
        <v>0.13800000000000001</v>
      </c>
      <c r="I47" s="101">
        <f t="shared" si="1"/>
        <v>20</v>
      </c>
    </row>
    <row r="48" spans="1:9" ht="90" customHeight="1" x14ac:dyDescent="0.25">
      <c r="A48" s="104" t="str">
        <f>'force required - perturbation'!A84</f>
        <v>Glass_Vial-hold_Z</v>
      </c>
      <c r="C48" s="101" t="str">
        <f>'force description'!B84</f>
        <v>[[-0.147, 'Z', 'com']]</v>
      </c>
      <c r="D48" s="101" t="str">
        <f>'force description'!C84</f>
        <v>[0.0, 0.0, 0.147, 0.0, 0.0, 0.0]</v>
      </c>
      <c r="E48" s="101">
        <f>'force required - perturbation'!B84</f>
        <v>0.14000000000000001</v>
      </c>
      <c r="F48" s="101">
        <f>'force required - perturbation'!D84</f>
        <v>0.14000000000000001</v>
      </c>
      <c r="G48" s="101">
        <f>'force required - perturbation1'!B14</f>
        <v>0.14000000000000001</v>
      </c>
      <c r="H48" s="101">
        <f>'force required - perturbation1'!D14</f>
        <v>0.14000000000000001</v>
      </c>
      <c r="I48" s="101">
        <f t="shared" si="1"/>
        <v>20</v>
      </c>
    </row>
    <row r="49" spans="1:9" ht="90" customHeight="1" x14ac:dyDescent="0.25">
      <c r="A49" s="104" t="str">
        <f>'force required - perturbation'!A13</f>
        <v>Marker-hold_Z</v>
      </c>
      <c r="C49" s="101" t="str">
        <f>'force description'!B13</f>
        <v>[[0.098, 'W', 'com']]</v>
      </c>
      <c r="D49" s="101" t="str">
        <f>'force description'!C13</f>
        <v>[0.0, 0.0, 0.098, 0.0, 0.0, 0.0]</v>
      </c>
      <c r="E49" s="101">
        <f>'force required - perturbation'!B13</f>
        <v>4.1000000000000002E-2</v>
      </c>
      <c r="F49" s="101">
        <f>'force required - perturbation'!D13</f>
        <v>0.184</v>
      </c>
      <c r="G49" s="101">
        <f>'force required - perturbation1'!B43</f>
        <v>0.14099999999999999</v>
      </c>
      <c r="H49" s="101">
        <f>'force required - perturbation1'!D43</f>
        <v>0.184</v>
      </c>
      <c r="I49" s="101">
        <f t="shared" si="1"/>
        <v>20</v>
      </c>
    </row>
    <row r="50" spans="1:9" ht="90" customHeight="1" x14ac:dyDescent="0.25">
      <c r="A50" s="104" t="str">
        <f>'force required - perturbation'!A14</f>
        <v>Marker-hold_-Z</v>
      </c>
      <c r="C50" s="101" t="str">
        <f>'force description'!B14</f>
        <v>[[0.098, 'W', 'com']]</v>
      </c>
      <c r="D50" s="101" t="str">
        <f>'force description'!C14</f>
        <v>[0.0, 0.0, -0.098, 0.0, 0.0, 0.0]</v>
      </c>
      <c r="E50" s="101">
        <f>'force required - perturbation'!B14</f>
        <v>4.1000000000000002E-2</v>
      </c>
      <c r="F50" s="101">
        <f>'force required - perturbation'!D14</f>
        <v>0.182</v>
      </c>
      <c r="G50" s="101">
        <f>'force required - perturbation1'!B44</f>
        <v>0.14099999999999999</v>
      </c>
      <c r="H50" s="101">
        <f>'force required - perturbation1'!D44</f>
        <v>0.182</v>
      </c>
      <c r="I50" s="101">
        <f t="shared" si="1"/>
        <v>20</v>
      </c>
    </row>
    <row r="51" spans="1:9" ht="90" customHeight="1" x14ac:dyDescent="0.25">
      <c r="A51" s="104" t="str">
        <f>'force required - perturbation'!A64</f>
        <v>Needle-hold horizontal</v>
      </c>
      <c r="C51" s="101" t="str">
        <f>'force description'!B64</f>
        <v>[[0.103, 'X', 'com']]</v>
      </c>
      <c r="D51" s="101" t="str">
        <f>'force description'!C64</f>
        <v>[0.103, 0.0, 0.0, 0.0, 0.0, 0.0]</v>
      </c>
      <c r="E51" s="101">
        <f>'force required - perturbation'!B64</f>
        <v>0.14599999999999999</v>
      </c>
      <c r="F51" s="101">
        <f>'force required - perturbation'!D64</f>
        <v>0.15</v>
      </c>
      <c r="G51" s="101">
        <f>'force required - perturbation1'!B49</f>
        <v>0.14599999999999999</v>
      </c>
      <c r="H51" s="101">
        <f>'force required - perturbation1'!D49</f>
        <v>0.15</v>
      </c>
      <c r="I51" s="101">
        <f t="shared" si="1"/>
        <v>20</v>
      </c>
    </row>
    <row r="52" spans="1:9" ht="90" customHeight="1" x14ac:dyDescent="0.25">
      <c r="A52" s="104" t="str">
        <f>'force required - perturbation'!A56</f>
        <v>Needle-hold_X</v>
      </c>
      <c r="C52" s="101" t="str">
        <f>'force description'!B56</f>
        <v>[[-0.103, 'W', 'com']]</v>
      </c>
      <c r="D52" s="101" t="str">
        <f>'force description'!C56</f>
        <v>[0.103, 0.0, 0.0, 0.0, 0.0, 0.0]</v>
      </c>
      <c r="E52" s="101">
        <f>'force required - perturbation'!B56</f>
        <v>0.14599999999999999</v>
      </c>
      <c r="F52" s="101">
        <f>'force required - perturbation'!D56</f>
        <v>0.15</v>
      </c>
      <c r="G52" s="101">
        <f>'force required - perturbation1'!B50</f>
        <v>0.14599999999999999</v>
      </c>
      <c r="H52" s="101">
        <f>'force required - perturbation1'!D50</f>
        <v>0.15</v>
      </c>
      <c r="I52" s="101">
        <f t="shared" si="1"/>
        <v>20</v>
      </c>
    </row>
    <row r="53" spans="1:9" ht="90" customHeight="1" x14ac:dyDescent="0.25">
      <c r="A53" s="104" t="str">
        <f>'force required - perturbation'!A41</f>
        <v>Canister-hold_-X</v>
      </c>
      <c r="C53" s="101" t="str">
        <f>'force description'!B41</f>
        <v>[[-0.368, 'W', 'com']]</v>
      </c>
      <c r="D53" s="101" t="str">
        <f>'force description'!C41</f>
        <v>[-0.368, 0.0, 0.0, 0.0, 0.0, 0.0]</v>
      </c>
      <c r="E53" s="101">
        <f>'force required - perturbation'!B41</f>
        <v>0.03</v>
      </c>
      <c r="F53" s="101">
        <f>'force required - perturbation'!D41</f>
        <v>0.27300000000000002</v>
      </c>
      <c r="G53" s="101">
        <f>'force required - perturbation1'!B3</f>
        <v>0.14699999999999999</v>
      </c>
      <c r="H53" s="101">
        <f>'force required - perturbation1'!D3</f>
        <v>0.27300000000000002</v>
      </c>
      <c r="I53" s="101">
        <f t="shared" si="1"/>
        <v>20</v>
      </c>
    </row>
    <row r="54" spans="1:9" ht="90" customHeight="1" x14ac:dyDescent="0.25">
      <c r="A54" s="104" t="str">
        <f>'force required - perturbation'!A99</f>
        <v>Tube_Clamp-hold_-Z</v>
      </c>
      <c r="C54" s="101" t="str">
        <f>'force description'!B99</f>
        <v>[[-0.039, 'W', 'com']]</v>
      </c>
      <c r="D54" s="101" t="str">
        <f>'force description'!C99</f>
        <v>[0.0, 0.0, -0.039, 0.0, 0.0, 0.0]</v>
      </c>
      <c r="E54" s="101">
        <f>'force required - perturbation'!B99</f>
        <v>0.16300000000000001</v>
      </c>
      <c r="F54" s="101">
        <f>'force required - perturbation'!D99</f>
        <v>0.42199999999999999</v>
      </c>
      <c r="G54" s="101">
        <f>'force required - perturbation1'!B93</f>
        <v>0.16300000000000001</v>
      </c>
      <c r="H54" s="101">
        <f>'force required - perturbation1'!D93</f>
        <v>0.42199999999999999</v>
      </c>
      <c r="I54" s="101">
        <f t="shared" si="1"/>
        <v>20</v>
      </c>
    </row>
    <row r="55" spans="1:9" ht="90" customHeight="1" x14ac:dyDescent="0.25">
      <c r="A55" s="104" t="str">
        <f>'force required - perturbation'!A83</f>
        <v>Glass_Vial-hold_-Y</v>
      </c>
      <c r="C55" s="101" t="str">
        <f>'force description'!B83</f>
        <v>[[-0.147, 'Z', 'com']]</v>
      </c>
      <c r="D55" s="101" t="str">
        <f>'force description'!C83</f>
        <v>[0.0, -0.147, 0.0, 0.0, 0.0, 0.0]</v>
      </c>
      <c r="E55" s="101">
        <f>'force required - perturbation'!B83</f>
        <v>0.16700000000000001</v>
      </c>
      <c r="F55" s="101">
        <f>'force required - perturbation'!D83</f>
        <v>0.16700000000000001</v>
      </c>
      <c r="G55" s="101">
        <f>'force required - perturbation1'!B13</f>
        <v>0.16700000000000001</v>
      </c>
      <c r="H55" s="101">
        <f>'force required - perturbation1'!D13</f>
        <v>0.16700000000000001</v>
      </c>
      <c r="I55" s="101">
        <f t="shared" si="1"/>
        <v>20</v>
      </c>
    </row>
    <row r="56" spans="1:9" ht="90" customHeight="1" x14ac:dyDescent="0.25">
      <c r="A56" s="104" t="str">
        <f>'force required - perturbation'!A82</f>
        <v>Glass_Vial-hold_Y</v>
      </c>
      <c r="C56" s="101" t="str">
        <f>'force description'!B82</f>
        <v>[[-0.147, 'Z', 'com']]</v>
      </c>
      <c r="D56" s="101" t="str">
        <f>'force description'!C82</f>
        <v>[0.0, 0.147, 0.0, 0.0, 0.0, 0.0]</v>
      </c>
      <c r="E56" s="101">
        <f>'force required - perturbation'!B82</f>
        <v>0.17699999999999999</v>
      </c>
      <c r="F56" s="101">
        <f>'force required - perturbation'!D82</f>
        <v>0.17699999999999999</v>
      </c>
      <c r="G56" s="101">
        <f>'force required - perturbation1'!B12</f>
        <v>0.17699999999999999</v>
      </c>
      <c r="H56" s="101">
        <f>'force required - perturbation1'!D12</f>
        <v>0.17699999999999999</v>
      </c>
      <c r="I56" s="101">
        <f t="shared" si="1"/>
        <v>20</v>
      </c>
    </row>
    <row r="57" spans="1:9" ht="90" customHeight="1" x14ac:dyDescent="0.25">
      <c r="A57" s="104" t="str">
        <f>'force required - perturbation'!A60</f>
        <v>Needle-hold_Z</v>
      </c>
      <c r="C57" s="101" t="str">
        <f>'force description'!B60</f>
        <v>[[-0.103, 'W', 'com']]</v>
      </c>
      <c r="D57" s="101" t="str">
        <f>'force description'!C60</f>
        <v>[0.0, 0.0, 0.103, 0.0, 0.0, 0.0]</v>
      </c>
      <c r="E57" s="101">
        <f>'force required - perturbation'!B60</f>
        <v>0.13300000000000001</v>
      </c>
      <c r="F57" s="101">
        <f>'force required - perturbation'!D60</f>
        <v>0.192</v>
      </c>
      <c r="G57" s="101">
        <f>'force required - perturbation1'!B54</f>
        <v>0.183</v>
      </c>
      <c r="H57" s="101">
        <f>'force required - perturbation1'!D54</f>
        <v>0.192</v>
      </c>
      <c r="I57" s="101">
        <f t="shared" si="1"/>
        <v>20</v>
      </c>
    </row>
    <row r="58" spans="1:9" ht="90" customHeight="1" x14ac:dyDescent="0.25">
      <c r="A58" s="104" t="str">
        <f>'force required - perturbation'!A61</f>
        <v>Needle-hold_-Z</v>
      </c>
      <c r="C58" s="101" t="str">
        <f>'force description'!B61</f>
        <v>[[-0.103, 'W', 'com']]</v>
      </c>
      <c r="D58" s="101" t="str">
        <f>'force description'!C61</f>
        <v>[0.0, 0.0, -0.103, 0.0, 0.0, 0.0]</v>
      </c>
      <c r="E58" s="101">
        <f>'force required - perturbation'!B61</f>
        <v>0.16</v>
      </c>
      <c r="F58" s="101">
        <f>'force required - perturbation'!D61</f>
        <v>0.19400000000000001</v>
      </c>
      <c r="G58" s="101">
        <f>'force required - perturbation1'!B55</f>
        <v>0.183</v>
      </c>
      <c r="H58" s="101">
        <f>'force required - perturbation1'!D55</f>
        <v>0.19400000000000001</v>
      </c>
      <c r="I58" s="101">
        <f t="shared" si="1"/>
        <v>20</v>
      </c>
    </row>
    <row r="59" spans="1:9" ht="90" customHeight="1" x14ac:dyDescent="0.25">
      <c r="A59" s="104" t="str">
        <f>'force required - perturbation'!A9</f>
        <v>Marker-hold_X</v>
      </c>
      <c r="C59" s="101" t="str">
        <f>'force description'!B9</f>
        <v>[[0.098, 'W', 'com']]</v>
      </c>
      <c r="D59" s="101" t="str">
        <f>'force description'!C9</f>
        <v>[0.098, 0.0, 0.0, 0.0, 0.0, 0.0]</v>
      </c>
      <c r="E59" s="101">
        <f>'force required - perturbation'!B9</f>
        <v>3.7999999999999999E-2</v>
      </c>
      <c r="F59" s="101">
        <f>'force required - perturbation'!D9</f>
        <v>0.35899999999999999</v>
      </c>
      <c r="G59" s="101">
        <f>'force required - perturbation1'!B39</f>
        <v>0.188</v>
      </c>
      <c r="H59" s="101">
        <f>'force required - perturbation1'!D39</f>
        <v>0.35899999999999999</v>
      </c>
      <c r="I59" s="101">
        <f t="shared" si="1"/>
        <v>20</v>
      </c>
    </row>
    <row r="60" spans="1:9" ht="90" customHeight="1" x14ac:dyDescent="0.25">
      <c r="A60" s="104" t="str">
        <f>'force required - perturbation'!A48</f>
        <v>Tube-hold_X</v>
      </c>
      <c r="C60" s="101" t="str">
        <f>'force description'!B48</f>
        <v>[[0.304, 'W', 'com']]</v>
      </c>
      <c r="D60" s="101" t="str">
        <f>'force description'!C48</f>
        <v>[0.304, 0.0, 0.0, 0.0, 0.0, 0.0]</v>
      </c>
      <c r="E60" s="101">
        <f>'force required - perturbation'!B48</f>
        <v>4.7E-2</v>
      </c>
      <c r="F60" s="101">
        <f>'force required - perturbation'!D48</f>
        <v>10.483000000000001</v>
      </c>
      <c r="G60" s="101">
        <f>'force required - perturbation1'!B95</f>
        <v>0.19</v>
      </c>
      <c r="H60" s="101">
        <f>'force required - perturbation1'!D95</f>
        <v>0.434</v>
      </c>
      <c r="I60" s="101">
        <f t="shared" si="1"/>
        <v>20</v>
      </c>
    </row>
    <row r="61" spans="1:9" ht="90" customHeight="1" x14ac:dyDescent="0.25">
      <c r="A61" s="104" t="str">
        <f>'force required - perturbation'!A50</f>
        <v>Tube-hold_Y</v>
      </c>
      <c r="C61" s="101" t="str">
        <f>'force description'!B50</f>
        <v>[[0.304, 'W', 'com']]</v>
      </c>
      <c r="D61" s="101" t="str">
        <f>'force description'!C50</f>
        <v>[0.0, 0.304, 0.0, 0.0, 0.0, 0.0]</v>
      </c>
      <c r="E61" s="101">
        <f>'force required - perturbation'!B50</f>
        <v>4.7E-2</v>
      </c>
      <c r="F61" s="101">
        <f>'force required - perturbation'!D50</f>
        <v>1.5429999999999999</v>
      </c>
      <c r="G61" s="101">
        <f>'force required - perturbation1'!B97</f>
        <v>0.19</v>
      </c>
      <c r="H61" s="101">
        <f>'force required - perturbation1'!D97</f>
        <v>2.98</v>
      </c>
      <c r="I61" s="101">
        <f t="shared" si="1"/>
        <v>20</v>
      </c>
    </row>
    <row r="62" spans="1:9" ht="90" customHeight="1" x14ac:dyDescent="0.25">
      <c r="A62" s="104" t="str">
        <f>'force required - perturbation'!A6</f>
        <v>Petri-hold_Z</v>
      </c>
      <c r="C62" s="101" t="str">
        <f>'force description'!B6</f>
        <v>[[-0.147, 'W', 'com']]</v>
      </c>
      <c r="D62" s="101" t="str">
        <f>'force description'!C6</f>
        <v>[0.0, 0.0, 0.147, 0.0, 0.0, 0.0]</v>
      </c>
      <c r="E62" s="101">
        <f>'force required - perturbation'!B6</f>
        <v>0.152</v>
      </c>
      <c r="F62" s="101">
        <f>'force required - perturbation'!D6</f>
        <v>1.302</v>
      </c>
      <c r="G62" s="101">
        <f>'force required - perturbation1'!B63</f>
        <v>0.219</v>
      </c>
      <c r="H62" s="101">
        <f>'force required - perturbation1'!D63</f>
        <v>1.9610000000000001</v>
      </c>
      <c r="I62" s="101">
        <f t="shared" si="1"/>
        <v>20</v>
      </c>
    </row>
    <row r="63" spans="1:9" ht="90" customHeight="1" x14ac:dyDescent="0.25">
      <c r="A63" s="104" t="str">
        <f>'force required - perturbation'!A11</f>
        <v>Marker-hold_Y</v>
      </c>
      <c r="C63" s="101" t="str">
        <f>'force description'!B11</f>
        <v>[[0.098, 'W', 'com']]</v>
      </c>
      <c r="D63" s="101" t="str">
        <f>'force description'!C11</f>
        <v>[0.0, 0.098, 0.0, 0.0, 0.0, 0.0]</v>
      </c>
      <c r="E63" s="101">
        <f>'force required - perturbation'!B11</f>
        <v>3.7999999999999999E-2</v>
      </c>
      <c r="F63" s="101">
        <f>'force required - perturbation'!D11</f>
        <v>0.61699999999999999</v>
      </c>
      <c r="G63" s="101">
        <f>'force required - perturbation1'!B41</f>
        <v>0.23899999999999999</v>
      </c>
      <c r="H63" s="101">
        <f>'force required - perturbation1'!D41</f>
        <v>0.61699999999999999</v>
      </c>
      <c r="I63" s="101">
        <f t="shared" si="1"/>
        <v>20</v>
      </c>
    </row>
    <row r="64" spans="1:9" ht="90" customHeight="1" x14ac:dyDescent="0.25">
      <c r="A64" s="104" t="str">
        <f>'force required - perturbation'!A52</f>
        <v>Tube-hold_Z</v>
      </c>
      <c r="C64" s="101" t="str">
        <f>'force description'!B52</f>
        <v>[[0.304, 'W', 'com']]</v>
      </c>
      <c r="D64" s="101" t="str">
        <f>'force description'!C52</f>
        <v>[0.0, 0.0, 0.304, 0.0, 0.0, 0.0]</v>
      </c>
      <c r="E64" s="101">
        <f>'force required - perturbation'!B52</f>
        <v>6.4000000000000001E-2</v>
      </c>
      <c r="F64" s="101">
        <f>'force required - perturbation'!D52</f>
        <v>0.70899999999999996</v>
      </c>
      <c r="G64" s="101">
        <f>'force required - perturbation1'!B99</f>
        <v>0.253</v>
      </c>
      <c r="H64" s="101">
        <f>'force required - perturbation1'!D99</f>
        <v>0.69899999999999995</v>
      </c>
      <c r="I64" s="101">
        <f t="shared" si="1"/>
        <v>20</v>
      </c>
    </row>
    <row r="65" spans="1:9" ht="90" customHeight="1" x14ac:dyDescent="0.25">
      <c r="A65" s="104" t="str">
        <f>'force required - perturbation'!A53</f>
        <v>Tube-hold_-Z</v>
      </c>
      <c r="C65" s="101" t="str">
        <f>'force description'!B53</f>
        <v>[[0.304, 'W', 'com']]</v>
      </c>
      <c r="D65" s="101" t="str">
        <f>'force description'!C53</f>
        <v>[0.0, 0.0, -0.304, 0.0, 0.0, 0.0]</v>
      </c>
      <c r="E65" s="101">
        <f>'force required - perturbation'!B53</f>
        <v>6.4000000000000001E-2</v>
      </c>
      <c r="F65" s="101">
        <f>'force required - perturbation'!D53</f>
        <v>0.68799999999999994</v>
      </c>
      <c r="G65" s="101">
        <f>'force required - perturbation1'!B100</f>
        <v>0.253</v>
      </c>
      <c r="H65" s="101">
        <f>'force required - perturbation1'!D100</f>
        <v>0.67100000000000004</v>
      </c>
      <c r="I65" s="101">
        <f t="shared" si="1"/>
        <v>20</v>
      </c>
    </row>
    <row r="66" spans="1:9" ht="90" customHeight="1" x14ac:dyDescent="0.25">
      <c r="A66" s="104" t="str">
        <f>'force required - perturbation'!A45</f>
        <v>Canister-hold_-Z</v>
      </c>
      <c r="C66" s="101" t="str">
        <f>'force description'!B45</f>
        <v>[[-0.368, 'W', 'com']]</v>
      </c>
      <c r="D66" s="101" t="str">
        <f>'force description'!C45</f>
        <v>[0.0, 0.0, -0.368, 0.0, 0.0, 0.0]</v>
      </c>
      <c r="E66" s="101">
        <f>'force required - perturbation'!B45</f>
        <v>0.12</v>
      </c>
      <c r="F66" s="101">
        <f>'force required - perturbation'!D45</f>
        <v>0.74099999999999999</v>
      </c>
      <c r="G66" s="101">
        <f>'force required - perturbation1'!B7</f>
        <v>0.28299999999999997</v>
      </c>
      <c r="H66" s="101">
        <f>'force required - perturbation1'!D7</f>
        <v>0.74099999999999999</v>
      </c>
      <c r="I66" s="101">
        <f t="shared" ref="I66:I97" si="2">$J$1</f>
        <v>20</v>
      </c>
    </row>
    <row r="67" spans="1:9" ht="90" customHeight="1" x14ac:dyDescent="0.25">
      <c r="A67" s="104" t="str">
        <f>'force required - perturbation'!A43</f>
        <v>Canister-hold_-Y</v>
      </c>
      <c r="C67" s="101" t="str">
        <f>'force description'!B43</f>
        <v>[[-0.368, 'W', 'com']]</v>
      </c>
      <c r="D67" s="101" t="str">
        <f>'force description'!C43</f>
        <v>[0.0, -0.368, 0.0, 0.0, 0.0, 0.0]</v>
      </c>
      <c r="E67" s="101">
        <f>'force required - perturbation'!B43</f>
        <v>9.5000000000000001E-2</v>
      </c>
      <c r="F67" s="101">
        <f>'force required - perturbation'!D43</f>
        <v>1.6060000000000001</v>
      </c>
      <c r="G67" s="101">
        <f>'force required - perturbation1'!B5</f>
        <v>0.31</v>
      </c>
      <c r="H67" s="101">
        <f>'force required - perturbation1'!D5</f>
        <v>1.6060000000000001</v>
      </c>
      <c r="I67" s="101">
        <f t="shared" si="2"/>
        <v>20</v>
      </c>
    </row>
    <row r="68" spans="1:9" ht="90" customHeight="1" x14ac:dyDescent="0.25">
      <c r="A68" s="104" t="str">
        <f>'force required - perturbation'!A8</f>
        <v>Petri-write</v>
      </c>
      <c r="C68" s="101" t="str">
        <f>'force description'!B8</f>
        <v>[[-0.147, 'Z', 'com'], [-2.465, 'Z', 3, 3, 1.5]]</v>
      </c>
      <c r="D68" s="101" t="str">
        <f>'force description'!C8</f>
        <v>[0.0, 0.0, -2.612, -0.074, 0.074, 0.0]</v>
      </c>
      <c r="E68" s="101">
        <f>'force required - perturbation'!B8</f>
        <v>0.33800000000000002</v>
      </c>
      <c r="F68" s="101">
        <f>'force required - perturbation'!D8</f>
        <v>21.591000000000001</v>
      </c>
      <c r="G68" s="101">
        <f>'force required - perturbation1'!B65</f>
        <v>0.33800000000000002</v>
      </c>
      <c r="H68" s="101">
        <f>'force required - perturbation1'!D65</f>
        <v>22.14</v>
      </c>
      <c r="I68" s="101">
        <f t="shared" si="2"/>
        <v>20</v>
      </c>
    </row>
    <row r="69" spans="1:9" ht="90" customHeight="1" x14ac:dyDescent="0.25">
      <c r="A69" s="104" t="str">
        <f>'force required - perturbation'!A40</f>
        <v>Canister-hold_X</v>
      </c>
      <c r="C69" s="101" t="str">
        <f>'force description'!B40</f>
        <v>[[-0.368, 'W', 'com']]</v>
      </c>
      <c r="D69" s="101" t="str">
        <f>'force description'!C40</f>
        <v>[0.368, 0.0, 0.0, 0.0, 0.0, 0.0]</v>
      </c>
      <c r="E69" s="101">
        <f>'force required - perturbation'!B40</f>
        <v>0.23300000000000001</v>
      </c>
      <c r="F69" s="101">
        <f>'force required - perturbation'!D40</f>
        <v>1.202</v>
      </c>
      <c r="G69" s="101">
        <f>'force required - perturbation1'!B2</f>
        <v>0.46400000000000002</v>
      </c>
      <c r="H69" s="101">
        <f>'force required - perturbation1'!D2</f>
        <v>1.7509999999999999</v>
      </c>
      <c r="I69" s="101">
        <f t="shared" si="2"/>
        <v>20</v>
      </c>
    </row>
    <row r="70" spans="1:9" ht="90" customHeight="1" x14ac:dyDescent="0.25">
      <c r="A70" s="104" t="str">
        <f>'force required - perturbation'!A106</f>
        <v>Scissors-hold_Z</v>
      </c>
      <c r="C70" s="101" t="str">
        <f>'force description'!B106</f>
        <v>[[0.593, 'W', 'com']]</v>
      </c>
      <c r="D70" s="101" t="str">
        <f>'force description'!C106</f>
        <v>[0.0, 0.0, 0.593, 0.0, 0.0, 0.0]</v>
      </c>
      <c r="E70" s="101">
        <f>'force required - perturbation'!B106</f>
        <v>0.57899999999999996</v>
      </c>
      <c r="F70" s="101">
        <f>'force required - perturbation'!D106</f>
        <v>0.98899999999999999</v>
      </c>
      <c r="G70" s="101">
        <f>'force required - perturbation1'!B85</f>
        <v>0.57899999999999996</v>
      </c>
      <c r="H70" s="101">
        <f>'force required - perturbation1'!D85</f>
        <v>0.98899999999999999</v>
      </c>
      <c r="I70" s="101">
        <f t="shared" si="2"/>
        <v>20</v>
      </c>
    </row>
    <row r="71" spans="1:9" ht="90" customHeight="1" x14ac:dyDescent="0.25">
      <c r="A71" s="104" t="str">
        <f>'force required - perturbation'!A107</f>
        <v>Scissors-hold_-Z</v>
      </c>
      <c r="C71" s="101" t="str">
        <f>'force description'!B107</f>
        <v>[[0.593, 'W', 'com']]</v>
      </c>
      <c r="D71" s="101" t="str">
        <f>'force description'!C107</f>
        <v>[0.0, 0.0, -0.593, 0.0, 0.0, 0.0]</v>
      </c>
      <c r="E71" s="101">
        <f>'force required - perturbation'!B107</f>
        <v>0.57099999999999995</v>
      </c>
      <c r="F71" s="101">
        <f>'force required - perturbation'!D107</f>
        <v>0.98899999999999999</v>
      </c>
      <c r="G71" s="101">
        <f>'force required - perturbation1'!B86</f>
        <v>0.58299999999999996</v>
      </c>
      <c r="H71" s="101">
        <f>'force required - perturbation1'!D86</f>
        <v>0.98899999999999999</v>
      </c>
      <c r="I71" s="101">
        <f t="shared" si="2"/>
        <v>20</v>
      </c>
    </row>
    <row r="72" spans="1:9" ht="90" customHeight="1" x14ac:dyDescent="0.25">
      <c r="A72" s="104" t="str">
        <f>'force required - perturbation'!A44</f>
        <v>Canister-hold_Z</v>
      </c>
      <c r="C72" s="101" t="str">
        <f>'force description'!B44</f>
        <v>[[-0.368, 'W', 'com']]</v>
      </c>
      <c r="D72" s="101" t="str">
        <f>'force description'!C44</f>
        <v>[0.0, 0.0, 0.368, 0.0, 0.0, 0.0]</v>
      </c>
      <c r="E72" s="101">
        <f>'force required - perturbation'!B44</f>
        <v>0.17599999999999999</v>
      </c>
      <c r="F72" s="101">
        <f>'force required - perturbation'!D44</f>
        <v>0.59099999999999997</v>
      </c>
      <c r="G72" s="101">
        <f>'force required - perturbation1'!B6</f>
        <v>0.59099999999999997</v>
      </c>
      <c r="H72" s="101">
        <f>'force required - perturbation1'!D6</f>
        <v>0.59299999999999997</v>
      </c>
      <c r="I72" s="101">
        <f t="shared" si="2"/>
        <v>20</v>
      </c>
    </row>
    <row r="73" spans="1:9" ht="90" customHeight="1" x14ac:dyDescent="0.25">
      <c r="A73" s="104" t="str">
        <f>'force required - perturbation'!A12</f>
        <v>Marker-hold_-Y</v>
      </c>
      <c r="C73" s="101" t="str">
        <f>'force description'!B12</f>
        <v>[[0.098, 'W', 'com']]</v>
      </c>
      <c r="D73" s="101" t="str">
        <f>'force description'!C12</f>
        <v>[0.0, -0.098, 0.0, 0.0, 0.0, 0.0]</v>
      </c>
      <c r="E73" s="101">
        <f>'force required - perturbation'!B12</f>
        <v>3.7999999999999999E-2</v>
      </c>
      <c r="F73" s="101">
        <f>'force required - perturbation'!D12</f>
        <v>0.83799999999999997</v>
      </c>
      <c r="G73" s="101">
        <f>'force required - perturbation1'!B42</f>
        <v>0.63700000000000001</v>
      </c>
      <c r="H73" s="101">
        <f>'force required - perturbation1'!D42</f>
        <v>0.83799999999999997</v>
      </c>
      <c r="I73" s="101">
        <f t="shared" si="2"/>
        <v>20</v>
      </c>
    </row>
    <row r="74" spans="1:9" ht="90" customHeight="1" x14ac:dyDescent="0.25">
      <c r="A74" s="104" t="str">
        <f>'force required - perturbation'!A42</f>
        <v>Canister-hold_Y</v>
      </c>
      <c r="C74" s="101" t="str">
        <f>'force description'!B42</f>
        <v>[[-0.368, 'W', 'com']]</v>
      </c>
      <c r="D74" s="101" t="str">
        <f>'force description'!C42</f>
        <v>[0.0, 0.368, 0.0, 0.0, 0.0, 0.0]</v>
      </c>
      <c r="E74" s="101">
        <f>'force required - perturbation'!B42</f>
        <v>0.111</v>
      </c>
      <c r="F74" s="101">
        <f>'force required - perturbation'!D42</f>
        <v>0.749</v>
      </c>
      <c r="G74" s="101">
        <f>'force required - perturbation1'!B4</f>
        <v>0.65800000000000003</v>
      </c>
      <c r="H74" s="101">
        <f>'force required - perturbation1'!D4</f>
        <v>0.749</v>
      </c>
      <c r="I74" s="101">
        <f t="shared" si="2"/>
        <v>20</v>
      </c>
    </row>
    <row r="75" spans="1:9" ht="90" customHeight="1" x14ac:dyDescent="0.25">
      <c r="A75" s="104" t="str">
        <f>'force required - perturbation'!A105</f>
        <v>Scissors-hold_-Y</v>
      </c>
      <c r="C75" s="101" t="str">
        <f>'force description'!B105</f>
        <v>[[0.593, 'W', 'com']]</v>
      </c>
      <c r="D75" s="101" t="str">
        <f>'force description'!C105</f>
        <v>[0.0, -0.593, 0.0, 0.0, 0.0, 0.0]</v>
      </c>
      <c r="E75" s="101">
        <f>'force required - perturbation'!B105</f>
        <v>0.70499999999999996</v>
      </c>
      <c r="F75" s="101">
        <f>'force required - perturbation'!D105</f>
        <v>3.64</v>
      </c>
      <c r="G75" s="101">
        <f>'force required - perturbation1'!B84</f>
        <v>0.70399999999999996</v>
      </c>
      <c r="H75" s="101">
        <f>'force required - perturbation1'!D84</f>
        <v>3.64</v>
      </c>
      <c r="I75" s="101">
        <f t="shared" si="2"/>
        <v>20</v>
      </c>
    </row>
    <row r="76" spans="1:9" ht="90" customHeight="1" x14ac:dyDescent="0.25">
      <c r="A76" s="104" t="str">
        <f>'force required - perturbation'!A104</f>
        <v>Scissors-hold_Y</v>
      </c>
      <c r="C76" s="101" t="str">
        <f>'force description'!B104</f>
        <v>[[0.593, 'W', 'com']]</v>
      </c>
      <c r="D76" s="101" t="str">
        <f>'force description'!C104</f>
        <v>[0.0, 0.593, 0.0, 0.0, 0.0, 0.0]</v>
      </c>
      <c r="E76" s="101">
        <f>'force required - perturbation'!B104</f>
        <v>0.73</v>
      </c>
      <c r="F76" s="101">
        <f>'force required - perturbation'!D104</f>
        <v>4.8239999999999998</v>
      </c>
      <c r="G76" s="101">
        <f>'force required - perturbation1'!B83</f>
        <v>0.73599999999999999</v>
      </c>
      <c r="H76" s="101">
        <f>'force required - perturbation1'!D83</f>
        <v>4.8239999999999998</v>
      </c>
      <c r="I76" s="101">
        <f t="shared" si="2"/>
        <v>20</v>
      </c>
    </row>
    <row r="77" spans="1:9" ht="90" customHeight="1" x14ac:dyDescent="0.25">
      <c r="A77" s="104" t="str">
        <f>'force required - perturbation'!A27</f>
        <v>Kit-hold_-X</v>
      </c>
      <c r="C77" s="101" t="str">
        <f>'force description'!B27</f>
        <v>[[-1.677, 'W', 'com']]</v>
      </c>
      <c r="D77" s="101" t="str">
        <f>'force description'!C27</f>
        <v>[-1.677, 0.0, 0.0, 0.0, 0.0, 0.0]</v>
      </c>
      <c r="E77" s="101">
        <f>'force required - perturbation'!B27</f>
        <v>0.629</v>
      </c>
      <c r="F77" s="101">
        <f>'force required - perturbation'!D27</f>
        <v>4.6970000000000001</v>
      </c>
      <c r="G77" s="101">
        <f>'force required - perturbation1'!B25</f>
        <v>0.752</v>
      </c>
      <c r="H77" s="101">
        <f>'force required - perturbation1'!D25</f>
        <v>9.016</v>
      </c>
      <c r="I77" s="101">
        <f t="shared" si="2"/>
        <v>20</v>
      </c>
    </row>
    <row r="78" spans="1:9" ht="90" customHeight="1" x14ac:dyDescent="0.25">
      <c r="A78" s="104" t="str">
        <f>'force required - perturbation'!A29</f>
        <v>Kit-hold_-Y</v>
      </c>
      <c r="C78" s="101" t="str">
        <f>'force description'!B29</f>
        <v>[[-1.677, 'W', 'com']]</v>
      </c>
      <c r="D78" s="101" t="str">
        <f>'force description'!C29</f>
        <v>[0.0, -1.677, 0.0, 0.0, 0.0, 0.0]</v>
      </c>
      <c r="E78" s="101">
        <f>'force required - perturbation'!B29</f>
        <v>0.55800000000000005</v>
      </c>
      <c r="F78" s="101">
        <f>'force required - perturbation'!D29</f>
        <v>3.4020000000000001</v>
      </c>
      <c r="G78" s="101">
        <f>'force required - perturbation1'!B27</f>
        <v>1.0549999999999999</v>
      </c>
      <c r="H78" s="101">
        <f>'force required - perturbation1'!D27</f>
        <v>4.2779999999999996</v>
      </c>
      <c r="I78" s="101">
        <f t="shared" si="2"/>
        <v>20</v>
      </c>
    </row>
    <row r="79" spans="1:9" ht="90" customHeight="1" x14ac:dyDescent="0.25">
      <c r="A79" s="104" t="str">
        <f>'force required - perturbation'!A26</f>
        <v>Kit-hold_X</v>
      </c>
      <c r="C79" s="101" t="str">
        <f>'force description'!B26</f>
        <v>[[-1.677, 'W', 'com']]</v>
      </c>
      <c r="D79" s="101" t="str">
        <f>'force description'!C26</f>
        <v>[1.677, 0.0, 0.0, 0.0, 0.0, 0.0]</v>
      </c>
      <c r="E79" s="101">
        <f>'force required - perturbation'!B26</f>
        <v>1.845</v>
      </c>
      <c r="F79" s="101">
        <f>'force required - perturbation'!D26</f>
        <v>3.3410000000000002</v>
      </c>
      <c r="G79" s="101">
        <f>'force required - perturbation1'!B24</f>
        <v>2.0499999999999998</v>
      </c>
      <c r="H79" s="101">
        <f>'force required - perturbation1'!D24</f>
        <v>6.3280000000000003</v>
      </c>
      <c r="I79" s="101">
        <f t="shared" si="2"/>
        <v>20</v>
      </c>
    </row>
    <row r="80" spans="1:9" ht="90" customHeight="1" x14ac:dyDescent="0.25">
      <c r="A80" s="104" t="str">
        <f>'force required - perturbation'!A67</f>
        <v>Rinse_Glass-hold_-X</v>
      </c>
      <c r="C80" s="101" t="str">
        <f>'force description'!B67</f>
        <v>[[-5.511, 'W', 'com']]</v>
      </c>
      <c r="D80" s="101" t="str">
        <f>'force description'!C67</f>
        <v>[-5.511, 0.0, 0.0, 0.0, 0.0, 0.0]</v>
      </c>
      <c r="E80" s="101">
        <f>'force required - perturbation'!B67</f>
        <v>0.52800000000000002</v>
      </c>
      <c r="F80" s="101">
        <f>'force required - perturbation'!D67</f>
        <v>131.22200000000001</v>
      </c>
      <c r="G80" s="101">
        <f>'force required - perturbation1'!B75</f>
        <v>2.1150000000000002</v>
      </c>
      <c r="H80" s="101">
        <f>'force required - perturbation1'!D75</f>
        <v>131.22200000000001</v>
      </c>
      <c r="I80" s="101">
        <f t="shared" si="2"/>
        <v>20</v>
      </c>
    </row>
    <row r="81" spans="1:9" ht="90" customHeight="1" x14ac:dyDescent="0.25">
      <c r="A81" s="104" t="str">
        <f>'force required - perturbation'!A31</f>
        <v>Kit-hold_-Z</v>
      </c>
      <c r="C81" s="101" t="str">
        <f>'force description'!B31</f>
        <v>[[-1.677, 'W', 'com']]</v>
      </c>
      <c r="D81" s="101" t="str">
        <f>'force description'!C31</f>
        <v>[0.0, 0.0, -1.677, 0.0, 0.0, 0.0]</v>
      </c>
      <c r="E81" s="101">
        <f>'force required - perturbation'!B31</f>
        <v>0.19800000000000001</v>
      </c>
      <c r="F81" s="101">
        <f>'force required - perturbation'!D31</f>
        <v>6.3520000000000003</v>
      </c>
      <c r="G81" s="101">
        <f>'force required - perturbation1'!B29</f>
        <v>2.8809999999999998</v>
      </c>
      <c r="H81" s="101">
        <f>'force required - perturbation1'!D29</f>
        <v>39.927</v>
      </c>
      <c r="I81" s="101">
        <f t="shared" si="2"/>
        <v>20</v>
      </c>
    </row>
    <row r="82" spans="1:9" ht="90" customHeight="1" x14ac:dyDescent="0.25">
      <c r="A82" s="104" t="str">
        <f>'force required - perturbation'!A28</f>
        <v>Kit-hold_Y</v>
      </c>
      <c r="C82" s="101" t="str">
        <f>'force description'!B28</f>
        <v>[[-1.677, 'W', 'com']]</v>
      </c>
      <c r="D82" s="101" t="str">
        <f>'force description'!C28</f>
        <v>[0.0, 1.677, 0.0, 0.0, 0.0, 0.0]</v>
      </c>
      <c r="E82" s="101">
        <f>'force required - perturbation'!B28</f>
        <v>1.179</v>
      </c>
      <c r="F82" s="101">
        <f>'force required - perturbation'!D28</f>
        <v>3.702</v>
      </c>
      <c r="G82" s="101">
        <f>'force required - perturbation1'!B26</f>
        <v>3.0489999999999999</v>
      </c>
      <c r="H82" s="101">
        <f>'force required - perturbation1'!D26</f>
        <v>4.6070000000000002</v>
      </c>
      <c r="I82" s="101">
        <f t="shared" si="2"/>
        <v>20</v>
      </c>
    </row>
    <row r="83" spans="1:9" ht="90" customHeight="1" x14ac:dyDescent="0.25">
      <c r="A83" s="104" t="str">
        <f>'force required - perturbation'!A66</f>
        <v>Rinse_Glass-hold_X</v>
      </c>
      <c r="C83" s="101" t="str">
        <f>'force description'!B66</f>
        <v>[[-5.511, 'W', 'com']]</v>
      </c>
      <c r="D83" s="101" t="str">
        <f>'force description'!C66</f>
        <v>[5.511, 0.0, 0.0, 0.0, 0.0, 0.0]</v>
      </c>
      <c r="E83" s="101">
        <f>'force required - perturbation'!B66</f>
        <v>3.157</v>
      </c>
      <c r="F83" s="101">
        <f>'force required - perturbation'!D66</f>
        <v>54.567999999999998</v>
      </c>
      <c r="G83" s="101">
        <f>'force required - perturbation1'!B74</f>
        <v>3.177</v>
      </c>
      <c r="H83" s="101">
        <f>'force required - perturbation1'!D74</f>
        <v>54.567999999999998</v>
      </c>
      <c r="I83" s="101">
        <f t="shared" si="2"/>
        <v>20</v>
      </c>
    </row>
    <row r="84" spans="1:9" ht="90" customHeight="1" x14ac:dyDescent="0.25">
      <c r="A84" s="104" t="str">
        <f>'force required - perturbation'!A17</f>
        <v>Marker-write</v>
      </c>
      <c r="C84" s="101" t="str">
        <f>'force description'!B17</f>
        <v>[[-0.098, 'Z', 'com'], [2.465, 'Z', 0, 0, 0]]</v>
      </c>
      <c r="D84" s="101" t="str">
        <f>'force description'!C17</f>
        <v>[0.0, 0.0, 2.367, 0.0, 0.0, 0.0]</v>
      </c>
      <c r="E84" s="101">
        <f>'force required - perturbation'!B17</f>
        <v>0.99</v>
      </c>
      <c r="F84" s="101">
        <f>'force required - perturbation'!D17</f>
        <v>4.4420000000000002</v>
      </c>
      <c r="G84" s="101">
        <f>'force required - perturbation1'!B47</f>
        <v>3.411</v>
      </c>
      <c r="H84" s="101">
        <f>'force required - perturbation1'!D47</f>
        <v>4.4420000000000002</v>
      </c>
      <c r="I84" s="101">
        <f t="shared" si="2"/>
        <v>20</v>
      </c>
    </row>
    <row r="85" spans="1:9" ht="90" customHeight="1" x14ac:dyDescent="0.25">
      <c r="A85" s="104" t="str">
        <f>'force required - perturbation'!A68</f>
        <v>Rinse_Glass-hold_Y</v>
      </c>
      <c r="C85" s="101" t="str">
        <f>'force description'!B68</f>
        <v>[[-5.511, 'W', 'com']]</v>
      </c>
      <c r="D85" s="101" t="str">
        <f>'force description'!C68</f>
        <v>[0.0, 5.511, 0.0, 0.0, 0.0, 0.0]</v>
      </c>
      <c r="E85" s="101">
        <f>'force required - perturbation'!B68</f>
        <v>3</v>
      </c>
      <c r="F85" s="101">
        <f>'force required - perturbation'!D68</f>
        <v>250.51499999999999</v>
      </c>
      <c r="G85" s="101">
        <f>'force required - perturbation1'!B76</f>
        <v>4.1689999999999996</v>
      </c>
      <c r="H85" s="101">
        <f>'force required - perturbation1'!D76</f>
        <v>250.51499999999999</v>
      </c>
      <c r="I85" s="101">
        <f t="shared" si="2"/>
        <v>20</v>
      </c>
    </row>
    <row r="86" spans="1:9" ht="90" customHeight="1" x14ac:dyDescent="0.25">
      <c r="A86" s="104" t="str">
        <f>'force required - perturbation'!A70</f>
        <v>Rinse_Glass-hold_Z</v>
      </c>
      <c r="C86" s="101" t="str">
        <f>'force description'!B70</f>
        <v>[[-5.511, 'W', 'com']]</v>
      </c>
      <c r="D86" s="101" t="str">
        <f>'force description'!C70</f>
        <v>[0.0, 0.0, 5.511, 0.0, 0.0, 0.0]</v>
      </c>
      <c r="E86" s="101">
        <f>'force required - perturbation'!B70</f>
        <v>3.6819999999999999</v>
      </c>
      <c r="F86" s="101">
        <f>'force required - perturbation'!D70</f>
        <v>17.010000000000002</v>
      </c>
      <c r="G86" s="101">
        <f>'force required - perturbation1'!B78</f>
        <v>4.3090000000000002</v>
      </c>
      <c r="H86" s="101">
        <f>'force required - perturbation1'!D78</f>
        <v>17.010000000000002</v>
      </c>
      <c r="I86" s="101">
        <f t="shared" si="2"/>
        <v>20</v>
      </c>
    </row>
    <row r="87" spans="1:9" ht="90" customHeight="1" x14ac:dyDescent="0.25">
      <c r="A87" s="104" t="str">
        <f>'force required - perturbation'!A30</f>
        <v>Kit-hold_Z</v>
      </c>
      <c r="C87" s="101" t="str">
        <f>'force description'!B30</f>
        <v>[[-1.677, 'W', 'com']]</v>
      </c>
      <c r="D87" s="101" t="str">
        <f>'force description'!C30</f>
        <v>[0.0, 0.0, 1.677, 0.0, 0.0, 0.0]</v>
      </c>
      <c r="E87" s="101">
        <f>'force required - perturbation'!B30</f>
        <v>3.8639999999999999</v>
      </c>
      <c r="F87" s="101">
        <f>'force required - perturbation'!D30</f>
        <v>18.841999999999999</v>
      </c>
      <c r="G87" s="101">
        <f>'force required - perturbation1'!B28</f>
        <v>4.46</v>
      </c>
      <c r="H87" s="101">
        <f>'force required - perturbation1'!D28</f>
        <v>45.323</v>
      </c>
      <c r="I87" s="101">
        <f t="shared" si="2"/>
        <v>20</v>
      </c>
    </row>
    <row r="88" spans="1:9" ht="90" customHeight="1" x14ac:dyDescent="0.25">
      <c r="A88" s="104" t="str">
        <f>'force required - perturbation'!A71</f>
        <v>Rinse_Glass-hold_-Z</v>
      </c>
      <c r="C88" s="101" t="str">
        <f>'force description'!B71</f>
        <v>[[-5.511, 'W', 'com']]</v>
      </c>
      <c r="D88" s="101" t="str">
        <f>'force description'!C71</f>
        <v>[0.0, 0.0, -5.511, 0.0, 0.0, 0.0]</v>
      </c>
      <c r="E88" s="101">
        <f>'force required - perturbation'!B71</f>
        <v>1.048</v>
      </c>
      <c r="F88" s="101">
        <f>'force required - perturbation'!D71</f>
        <v>10.438000000000001</v>
      </c>
      <c r="G88" s="101">
        <f>'force required - perturbation1'!B79</f>
        <v>5.0609999999999999</v>
      </c>
      <c r="H88" s="101">
        <f>'force required - perturbation1'!D79</f>
        <v>13.217000000000001</v>
      </c>
      <c r="I88" s="101">
        <f t="shared" si="2"/>
        <v>20</v>
      </c>
    </row>
    <row r="89" spans="1:9" ht="90" customHeight="1" x14ac:dyDescent="0.25">
      <c r="A89" s="104" t="str">
        <f>'force required - perturbation'!A93</f>
        <v>Yellow_Plug-insert</v>
      </c>
      <c r="C89" s="101" t="str">
        <f>'force description'!B93</f>
        <v>[[0.01, 'Z', 'com'], [2.319, 'Z', 0, 0, 0]]</v>
      </c>
      <c r="D89" s="101" t="str">
        <f>'force description'!C93</f>
        <v>[0.0, 0.0, 2.329, 0.0, 0.0, 0.0]</v>
      </c>
      <c r="E89" s="101">
        <f>'force required - perturbation'!B93</f>
        <v>6.3460000000000001</v>
      </c>
      <c r="F89" s="101">
        <f>'force required - perturbation'!D93</f>
        <v>6.3460000000000001</v>
      </c>
      <c r="G89" s="101">
        <f>'force required - perturbation1'!B108</f>
        <v>6.3460000000000001</v>
      </c>
      <c r="H89" s="101">
        <f>'force required - perturbation1'!D108</f>
        <v>6.3460000000000001</v>
      </c>
      <c r="I89" s="101">
        <f t="shared" si="2"/>
        <v>20</v>
      </c>
    </row>
    <row r="90" spans="1:9" ht="90" customHeight="1" x14ac:dyDescent="0.25">
      <c r="A90" s="104" t="str">
        <f>'force required - perturbation'!A102</f>
        <v>Scissors-hold_X</v>
      </c>
      <c r="C90" s="101" t="str">
        <f>'force description'!B102</f>
        <v>[[0.593, 'W', 'com']]</v>
      </c>
      <c r="D90" s="101" t="str">
        <f>'force description'!C102</f>
        <v>[0.593, 0.0, 0.0, 0.0, 0.0, 0.0]</v>
      </c>
      <c r="E90" s="101">
        <f>'force required - perturbation'!B102</f>
        <v>1.137</v>
      </c>
      <c r="F90" s="101">
        <f>'force required - perturbation'!D102</f>
        <v>15.212999999999999</v>
      </c>
      <c r="G90" s="101">
        <f>'force required - perturbation1'!B81</f>
        <v>6.5919999999999996</v>
      </c>
      <c r="H90" s="101">
        <f>'force required - perturbation1'!D81</f>
        <v>15.212999999999999</v>
      </c>
      <c r="I90" s="101">
        <f t="shared" si="2"/>
        <v>20</v>
      </c>
    </row>
    <row r="91" spans="1:9" ht="90" customHeight="1" x14ac:dyDescent="0.25">
      <c r="A91" s="104" t="str">
        <f>'force required - perturbation'!A103</f>
        <v>Scissors-hold_-X</v>
      </c>
      <c r="C91" s="101" t="str">
        <f>'force description'!B103</f>
        <v>[[0.593, 'W', 'com']]</v>
      </c>
      <c r="D91" s="101" t="str">
        <f>'force description'!C103</f>
        <v>[-0.593, 0.0, 0.0, 0.0, 0.0, 0.0]</v>
      </c>
      <c r="E91" s="101">
        <f>'force required - perturbation'!B103</f>
        <v>0.59299999999999997</v>
      </c>
      <c r="F91" s="101">
        <f>'force required - perturbation'!D103</f>
        <v>15.212999999999999</v>
      </c>
      <c r="G91" s="101">
        <f>'force required - perturbation1'!B82</f>
        <v>6.5919999999999996</v>
      </c>
      <c r="H91" s="101">
        <f>'force required - perturbation1'!D82</f>
        <v>15.212999999999999</v>
      </c>
      <c r="I91" s="101">
        <f t="shared" si="2"/>
        <v>20</v>
      </c>
    </row>
    <row r="92" spans="1:9" ht="90" customHeight="1" x14ac:dyDescent="0.25">
      <c r="A92" s="104" t="str">
        <f>'force required - perturbation'!A69</f>
        <v>Rinse_Glass-hold_-Y</v>
      </c>
      <c r="C92" s="101" t="str">
        <f>'force description'!B69</f>
        <v>[[-5.511, 'W', 'com']]</v>
      </c>
      <c r="D92" s="101" t="str">
        <f>'force description'!C69</f>
        <v>[0.0, -5.511, 0.0, 0.0, 0.0, 0.0]</v>
      </c>
      <c r="E92" s="101">
        <f>'force required - perturbation'!B69</f>
        <v>4.8470000000000004</v>
      </c>
      <c r="F92" s="101">
        <f>'force required - perturbation'!D69</f>
        <v>137.78299999999999</v>
      </c>
      <c r="G92" s="101">
        <f>'force required - perturbation1'!B77</f>
        <v>6.95</v>
      </c>
      <c r="H92" s="101">
        <f>'force required - perturbation1'!D77</f>
        <v>61.237000000000002</v>
      </c>
      <c r="I92" s="101">
        <f t="shared" si="2"/>
        <v>20</v>
      </c>
    </row>
    <row r="93" spans="1:9" ht="90" customHeight="1" x14ac:dyDescent="0.25">
      <c r="A93" s="104" t="str">
        <f>'force required - perturbation'!A79</f>
        <v>Red_Plug-remove</v>
      </c>
      <c r="C93" s="101" t="str">
        <f>'force description'!B79</f>
        <v>[[-0.007, 'Z', 'com'], [23, 'Z', 0, 0, 0]]</v>
      </c>
      <c r="D93" s="101" t="str">
        <f>'force description'!C79</f>
        <v>[0.0, 0.0, 22.993, 0.0, 0.0, 0.0]</v>
      </c>
      <c r="E93" s="101">
        <f>'force required - perturbation'!B79</f>
        <v>12.654</v>
      </c>
      <c r="F93" s="101">
        <f>'force required - perturbation'!D79</f>
        <v>132.905</v>
      </c>
      <c r="G93" s="101">
        <f>'force required - perturbation1'!B73</f>
        <v>12.654</v>
      </c>
      <c r="H93" s="101">
        <f>'force required - perturbation1'!D73</f>
        <v>132.905</v>
      </c>
      <c r="I93" s="101">
        <f t="shared" si="2"/>
        <v>20</v>
      </c>
    </row>
    <row r="94" spans="1:9" ht="90" customHeight="1" x14ac:dyDescent="0.25">
      <c r="A94" s="104" t="str">
        <f>'force required - perturbation'!A101</f>
        <v>Tube_Clamp-unclamp</v>
      </c>
      <c r="C94" s="101" t="str">
        <f>'force description'!B101</f>
        <v>[[-0.039, 'Z', 'com'], [3.1, 'Y', -0.75, 1, 2], [-3.1, 'Z', -0.75, 1, 2]]</v>
      </c>
      <c r="D94" s="101" t="str">
        <f>'force description'!C101</f>
        <v>[0.0, 3.1, -3.139, -0.067, 0.0, 0.0]</v>
      </c>
      <c r="E94" s="101">
        <f>'force required - perturbation'!B101</f>
        <v>13.08</v>
      </c>
      <c r="F94" s="101">
        <f>'force required - perturbation'!D101</f>
        <v>33.755000000000003</v>
      </c>
      <c r="G94" s="101">
        <f>'force required - perturbation1'!B94</f>
        <v>13.08</v>
      </c>
      <c r="H94" s="101">
        <f>'force required - perturbation1'!D94</f>
        <v>33.755000000000003</v>
      </c>
      <c r="I94" s="101">
        <f t="shared" si="2"/>
        <v>20</v>
      </c>
    </row>
    <row r="95" spans="1:9" ht="90" customHeight="1" x14ac:dyDescent="0.25">
      <c r="A95" s="104" t="str">
        <f>'force required - perturbation'!A65</f>
        <v>Needle_Cap-uncap</v>
      </c>
      <c r="C95" s="101" t="str">
        <f>'force description'!B65</f>
        <v>[[0.01, 'Y', 'com'], [9.4, 'Z', 0, 0, 5]]</v>
      </c>
      <c r="D95" s="101" t="str">
        <f>'force description'!C65</f>
        <v>[0.0, 0.01, 9.4, 0.0, 0.0, 0.0]</v>
      </c>
      <c r="E95" s="101">
        <f>'force required - perturbation'!B65</f>
        <v>14.263999999999999</v>
      </c>
      <c r="F95" s="101">
        <f>'force required - perturbation'!D65</f>
        <v>15.959</v>
      </c>
      <c r="G95" s="101">
        <f>'force required - perturbation1'!B48</f>
        <v>14.263999999999999</v>
      </c>
      <c r="H95" s="101">
        <f>'force required - perturbation1'!D48</f>
        <v>15.959</v>
      </c>
      <c r="I95" s="101">
        <f t="shared" si="2"/>
        <v>20</v>
      </c>
    </row>
    <row r="96" spans="1:9" ht="90" customHeight="1" x14ac:dyDescent="0.25">
      <c r="A96" s="104" t="str">
        <f>'force required - perturbation'!A86</f>
        <v>Glass_Vial-open</v>
      </c>
      <c r="C96" s="101" t="str">
        <f>'force description'!B86</f>
        <v>[[-0.147, 'Z', 'com'], [-30, 'X', 0, 0, 9]]</v>
      </c>
      <c r="D96" s="101" t="str">
        <f>'force description'!C86</f>
        <v>[-30.0, 0.0, -0.147, 0.0, -1.725, 0.0]</v>
      </c>
      <c r="E96" s="101">
        <f>'force required - perturbation'!B86</f>
        <v>14.962999999999999</v>
      </c>
      <c r="F96" s="101">
        <f>'force required - perturbation'!D86</f>
        <v>14.962999999999999</v>
      </c>
      <c r="G96" s="101">
        <f>'force required - perturbation1'!B16</f>
        <v>14.962999999999999</v>
      </c>
      <c r="H96" s="101">
        <f>'force required - perturbation1'!D16</f>
        <v>14.962999999999999</v>
      </c>
      <c r="I96" s="101">
        <f t="shared" si="2"/>
        <v>20</v>
      </c>
    </row>
    <row r="97" spans="1:9" ht="90" customHeight="1" x14ac:dyDescent="0.25">
      <c r="A97" s="104" t="str">
        <f>'force required - perturbation'!A55</f>
        <v>Needle-uncap</v>
      </c>
      <c r="C97" s="101" t="str">
        <f>'force description'!B55</f>
        <v>[[0.103, 'Y', 'com'], [-9.4, 'Z', 0, 0, 5]]</v>
      </c>
      <c r="D97" s="101" t="str">
        <f>'force description'!C55</f>
        <v>[0.0, 0.103, -9.4, 0.0, 0.0, 0.0]</v>
      </c>
      <c r="E97" s="101">
        <f>'force required - perturbation'!B55</f>
        <v>14.596</v>
      </c>
      <c r="F97" s="101">
        <f>'force required - perturbation'!D55</f>
        <v>17.702000000000002</v>
      </c>
      <c r="G97" s="101">
        <f>'force required - perturbation1'!B57</f>
        <v>16.696000000000002</v>
      </c>
      <c r="H97" s="101">
        <f>'force required - perturbation1'!D57</f>
        <v>17.702000000000002</v>
      </c>
      <c r="I97" s="101">
        <f t="shared" si="2"/>
        <v>20</v>
      </c>
    </row>
    <row r="98" spans="1:9" ht="90" customHeight="1" x14ac:dyDescent="0.25">
      <c r="A98" s="104" t="str">
        <f>'force required - perturbation'!A63</f>
        <v>Needle-unpierce</v>
      </c>
      <c r="C98" s="101" t="str">
        <f>'force description'!B63</f>
        <v>[[-0.103, 'Z', 'com'], [-11, 'Z', 0, 0, 0]]</v>
      </c>
      <c r="D98" s="101" t="str">
        <f>'force description'!C63</f>
        <v>[0.0, 0.0, -11.103, 0.0, 0.0, 0.0]</v>
      </c>
      <c r="E98" s="101">
        <f>'force required - perturbation'!B63</f>
        <v>17.241</v>
      </c>
      <c r="F98" s="101">
        <f>'force required - perturbation'!D63</f>
        <v>20.91</v>
      </c>
      <c r="G98" s="101">
        <f>'force required - perturbation1'!B58</f>
        <v>19.721</v>
      </c>
      <c r="H98" s="101">
        <f>'force required - perturbation1'!D58</f>
        <v>20.91</v>
      </c>
      <c r="I98" s="101">
        <f t="shared" ref="I98:I108" si="3">$J$1</f>
        <v>20</v>
      </c>
    </row>
    <row r="99" spans="1:9" ht="90" customHeight="1" x14ac:dyDescent="0.25">
      <c r="A99" s="104" t="str">
        <f>'force required - perturbation'!A15</f>
        <v>Marker-uncap</v>
      </c>
      <c r="C99" s="101" t="str">
        <f>'force description'!B15</f>
        <v>[[0.098, 'Y', 'com'], [-23, 'Z', 0, 0, 0]]</v>
      </c>
      <c r="D99" s="101" t="str">
        <f>'force description'!C15</f>
        <v>[0.0, 0.098, -23.0, 0.0, 0.0, 0.0]</v>
      </c>
      <c r="E99" s="101">
        <f>'force required - perturbation'!B15</f>
        <v>9.6150000000000002</v>
      </c>
      <c r="F99" s="101">
        <f>'force required - perturbation'!D15</f>
        <v>42.671999999999997</v>
      </c>
      <c r="G99" s="101">
        <f>'force required - perturbation1'!B46</f>
        <v>33.140999999999998</v>
      </c>
      <c r="H99" s="101">
        <f>'force required - perturbation1'!D46</f>
        <v>42.671999999999997</v>
      </c>
      <c r="I99" s="101">
        <f t="shared" si="3"/>
        <v>20</v>
      </c>
    </row>
    <row r="100" spans="1:9" ht="90" customHeight="1" x14ac:dyDescent="0.25">
      <c r="A100" s="104" t="str">
        <f>'force required - perturbation'!A54</f>
        <v>Tube-insert</v>
      </c>
      <c r="C100" s="101" t="str">
        <f>'force description'!B54</f>
        <v>[[0.304, 'Z', 'com'], [45.679, 'Z', 0, 0, 0]]</v>
      </c>
      <c r="D100" s="101" t="str">
        <f>'force description'!C54</f>
        <v>[0.0, 0.0, 45.983, 0.0, 0.0, 0.0]</v>
      </c>
      <c r="E100" s="101">
        <f>'force required - perturbation'!B54</f>
        <v>9.6120000000000001</v>
      </c>
      <c r="F100" s="101">
        <f>'force required - perturbation'!D54</f>
        <v>107.187</v>
      </c>
      <c r="G100" s="101">
        <f>'force required - perturbation1'!B101</f>
        <v>38.319000000000003</v>
      </c>
      <c r="H100" s="101">
        <f>'force required - perturbation1'!D101</f>
        <v>105.709</v>
      </c>
      <c r="I100" s="101">
        <f t="shared" si="3"/>
        <v>20</v>
      </c>
    </row>
    <row r="101" spans="1:9" ht="90" customHeight="1" x14ac:dyDescent="0.25">
      <c r="A101" s="104" t="str">
        <f>'force required - perturbation'!A62</f>
        <v>Needle-pierce</v>
      </c>
      <c r="C101" s="101" t="str">
        <f>'force description'!B62</f>
        <v>[[-0.103, 'Z', 'com'], [23.428, 'Z', 0, 0, 0]]</v>
      </c>
      <c r="D101" s="101" t="str">
        <f>'force description'!C62</f>
        <v>[0.0, 0.0, 23.325, 0.0, 0.0, 0.0]</v>
      </c>
      <c r="E101" s="101">
        <f>'force required - perturbation'!B62</f>
        <v>30.058</v>
      </c>
      <c r="F101" s="101">
        <f>'force required - perturbation'!D62</f>
        <v>43.517000000000003</v>
      </c>
      <c r="G101" s="101">
        <f>'force required - perturbation1'!B56</f>
        <v>41.43</v>
      </c>
      <c r="H101" s="101">
        <f>'force required - perturbation1'!D56</f>
        <v>43.517000000000003</v>
      </c>
      <c r="I101" s="101">
        <f t="shared" si="3"/>
        <v>20</v>
      </c>
    </row>
    <row r="102" spans="1:9" ht="90" customHeight="1" x14ac:dyDescent="0.25">
      <c r="A102" s="104" t="str">
        <f>'force required - perturbation'!A32</f>
        <v>Kit-open</v>
      </c>
      <c r="C102" s="101" t="str">
        <f>'force description'!B32</f>
        <v>[[-1.677, 'Z', 'com'], [20, 'Z', 6, 13, 0]]</v>
      </c>
      <c r="D102" s="101" t="str">
        <f>'force description'!C32</f>
        <v>[0.0, 0.0, 18.323, 2.6, -1.2, 0.0]</v>
      </c>
      <c r="E102" s="101">
        <f>'force required - perturbation'!B32</f>
        <v>42.219000000000001</v>
      </c>
      <c r="F102" s="101">
        <f>'force required - perturbation'!D32</f>
        <v>205.87700000000001</v>
      </c>
      <c r="G102" s="101">
        <f>'force required - perturbation1'!B30</f>
        <v>48.731999999999999</v>
      </c>
      <c r="H102" s="101">
        <f>'force required - perturbation1'!D30</f>
        <v>495.21800000000002</v>
      </c>
      <c r="I102" s="101">
        <f t="shared" si="3"/>
        <v>20</v>
      </c>
    </row>
    <row r="103" spans="1:9" ht="90" customHeight="1" x14ac:dyDescent="0.25">
      <c r="A103" s="104" t="str">
        <f>'force required - perturbation'!A16</f>
        <v>Marker-recap</v>
      </c>
      <c r="C103" s="101" t="str">
        <f>'force description'!B16</f>
        <v>[[0.098, 'Y', 'com'], [34.436, 'Z', 0, 0, 0]]</v>
      </c>
      <c r="D103" s="101" t="str">
        <f>'force description'!C16</f>
        <v>[0.0, 0.098, 34.436, 0.0, 0.0, 0.0]</v>
      </c>
      <c r="E103" s="101">
        <f>'force required - perturbation'!B16</f>
        <v>14.396000000000001</v>
      </c>
      <c r="F103" s="101">
        <f>'force required - perturbation'!D16</f>
        <v>64.608000000000004</v>
      </c>
      <c r="G103" s="101">
        <f>'force required - perturbation1'!B45</f>
        <v>49.62</v>
      </c>
      <c r="H103" s="101">
        <f>'force required - perturbation1'!D45</f>
        <v>64.608000000000004</v>
      </c>
      <c r="I103" s="101">
        <f t="shared" si="3"/>
        <v>20</v>
      </c>
    </row>
    <row r="104" spans="1:9" ht="90" customHeight="1" x14ac:dyDescent="0.25">
      <c r="A104" s="104" t="str">
        <f>'force required - perturbation'!A108</f>
        <v>Scissors-cut</v>
      </c>
      <c r="C104" s="101" t="str">
        <f>'force description'!B108</f>
        <v>[[0.593, 'Y', 'com'], [-55, 'Y', 0.15, 0.8, 2]]</v>
      </c>
      <c r="D104" s="101" t="str">
        <f>'force description'!C108</f>
        <v>[0.0, -54.407, 0.0, -2.2, 0.0, 0.0]</v>
      </c>
      <c r="E104" s="101">
        <f>'force required - perturbation'!B108</f>
        <v>64.616</v>
      </c>
      <c r="F104" s="101">
        <f>'force required - perturbation'!D108</f>
        <v>333.78300000000002</v>
      </c>
      <c r="G104" s="101">
        <f>'force required - perturbation1'!B80</f>
        <v>64.539000000000001</v>
      </c>
      <c r="H104" s="101">
        <f>'force required - perturbation1'!D80</f>
        <v>333.78300000000002</v>
      </c>
      <c r="I104" s="101">
        <f t="shared" si="3"/>
        <v>20</v>
      </c>
    </row>
    <row r="105" spans="1:9" ht="90" customHeight="1" x14ac:dyDescent="0.25">
      <c r="A105" s="104" t="str">
        <f>'force required - perturbation'!A100</f>
        <v>Tube_Clamp-clamp</v>
      </c>
      <c r="C105" s="101" t="str">
        <f>'force description'!B100</f>
        <v>[[-0.039, 'Z', 'com'], [40.776, 'Y', -0.75, 0.6, 1.2]]</v>
      </c>
      <c r="D105" s="101" t="str">
        <f>'force description'!C100</f>
        <v>[0.0, 40.776, -0.039, -0.143, 0.0, 0.0]</v>
      </c>
      <c r="E105" s="101">
        <f>'force required - perturbation'!B100</f>
        <v>67.959999999999994</v>
      </c>
      <c r="F105" s="101">
        <f>'force required - perturbation'!D100</f>
        <v>177.28700000000001</v>
      </c>
      <c r="G105" s="101">
        <f>'force required - perturbation1'!B87</f>
        <v>67.959999999999994</v>
      </c>
      <c r="H105" s="101">
        <f>'force required - perturbation1'!D87</f>
        <v>177.28700000000001</v>
      </c>
      <c r="I105" s="101">
        <f t="shared" si="3"/>
        <v>20</v>
      </c>
    </row>
    <row r="106" spans="1:9" ht="90" customHeight="1" x14ac:dyDescent="0.25">
      <c r="A106" s="104" t="str">
        <f>'force required - perturbation'!A47</f>
        <v>Canister-remove</v>
      </c>
      <c r="C106" s="101" t="str">
        <f>'force description'!B47</f>
        <v>[[-0.368, 'Z', 'com'], [-110, 'Z', 0, 0, 0]]</v>
      </c>
      <c r="D106" s="101" t="str">
        <f>'force description'!C47</f>
        <v>[0.0, 0.0, -110.368, 0.0, 0.0, 0.0]</v>
      </c>
      <c r="E106" s="101">
        <f>'force required - perturbation'!B47</f>
        <v>35.973999999999997</v>
      </c>
      <c r="F106" s="101">
        <f>'force required - perturbation'!D47</f>
        <v>222.51599999999999</v>
      </c>
      <c r="G106" s="101">
        <f>'force required - perturbation1'!B9</f>
        <v>85.028999999999996</v>
      </c>
      <c r="H106" s="101">
        <f>'force required - perturbation1'!D9</f>
        <v>222.51599999999999</v>
      </c>
      <c r="I106" s="101">
        <f t="shared" si="3"/>
        <v>20</v>
      </c>
    </row>
    <row r="107" spans="1:9" ht="90" customHeight="1" x14ac:dyDescent="0.25">
      <c r="A107" s="104" t="str">
        <f>'force required - perturbation'!A78</f>
        <v>Red_Plug-insert</v>
      </c>
      <c r="C107" s="101" t="str">
        <f>'force description'!B78</f>
        <v>[[-0.007, 'Z', 'com'], [-35.936, 'Z', 0, 0, 0]]</v>
      </c>
      <c r="D107" s="101" t="str">
        <f>'force description'!C78</f>
        <v>[0.0, 0.0, -35.944, 0.0, 0.0, 0.0]</v>
      </c>
      <c r="E107" s="101">
        <f>'force required - perturbation'!B78</f>
        <v>87.454999999999998</v>
      </c>
      <c r="F107" s="101">
        <f>'force required - perturbation'!D78</f>
        <v>159.04300000000001</v>
      </c>
      <c r="G107" s="101">
        <f>'force required - perturbation1'!B72</f>
        <v>87.454999999999998</v>
      </c>
      <c r="H107" s="101">
        <f>'force required - perturbation1'!D72</f>
        <v>159.04300000000001</v>
      </c>
      <c r="I107" s="101">
        <f t="shared" si="3"/>
        <v>20</v>
      </c>
    </row>
    <row r="108" spans="1:9" ht="90" customHeight="1" x14ac:dyDescent="0.25">
      <c r="A108" s="104" t="str">
        <f>'force required - perturbation'!A46</f>
        <v>Canister-insert</v>
      </c>
      <c r="C108" s="101" t="str">
        <f>'force description'!B46</f>
        <v>[[-0.368, 'Z', 'com'], [87.166, 'Z', 0, 0, 0]]</v>
      </c>
      <c r="D108" s="101" t="str">
        <f>'force description'!C46</f>
        <v>[0.0, 0.0, 86.799, 0.0, 0.0, 0.0]</v>
      </c>
      <c r="E108" s="101">
        <f>'force required - perturbation'!B46</f>
        <v>41.59</v>
      </c>
      <c r="F108" s="101">
        <f>'force required - perturbation'!D46</f>
        <v>139.548</v>
      </c>
      <c r="G108" s="101">
        <f>'force required - perturbation1'!B8</f>
        <v>139.548</v>
      </c>
      <c r="H108" s="101">
        <f>'force required - perturbation1'!D8</f>
        <v>139.99799999999999</v>
      </c>
      <c r="I108" s="101">
        <f t="shared" si="3"/>
        <v>20</v>
      </c>
    </row>
  </sheetData>
  <autoFilter ref="A1:H108">
    <sortState ref="A2:H108">
      <sortCondition ref="G1:G108"/>
    </sortState>
  </autoFilter>
  <conditionalFormatting sqref="E2:H108">
    <cfRule type="expression" dxfId="26" priority="1">
      <formula>E2&gt;$J$1</formula>
    </cfRule>
  </conditionalFormatting>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4">
    <tabColor rgb="FFFFC000"/>
  </sheetPr>
  <dimension ref="A1:AM108"/>
  <sheetViews>
    <sheetView workbookViewId="0">
      <selection activeCell="C2" sqref="C2"/>
    </sheetView>
  </sheetViews>
  <sheetFormatPr baseColWidth="10" defaultColWidth="11.42578125" defaultRowHeight="15" x14ac:dyDescent="0.25"/>
  <cols>
    <col min="1" max="1" width="22" style="101" bestFit="1" customWidth="1"/>
    <col min="2" max="2" width="7" style="101" bestFit="1" customWidth="1"/>
    <col min="3" max="3" width="5.5703125" style="101" bestFit="1" customWidth="1"/>
    <col min="4" max="4" width="8" style="101" bestFit="1" customWidth="1"/>
    <col min="5" max="5" width="5.5703125" style="101" bestFit="1" customWidth="1"/>
    <col min="6" max="6" width="17.85546875" style="101" bestFit="1" customWidth="1"/>
    <col min="7" max="7" width="8.42578125" style="101" bestFit="1" customWidth="1"/>
    <col min="8" max="8" width="12" style="101" bestFit="1" customWidth="1"/>
    <col min="9" max="9" width="14.140625" style="101" bestFit="1" customWidth="1"/>
    <col min="10" max="10" width="14.85546875" style="101" bestFit="1" customWidth="1"/>
    <col min="11" max="11" width="14.140625" style="101" bestFit="1" customWidth="1"/>
    <col min="12" max="12" width="14.85546875" style="101" bestFit="1" customWidth="1"/>
    <col min="13" max="13" width="14" style="101" bestFit="1" customWidth="1"/>
    <col min="14" max="14" width="14.7109375" style="101" bestFit="1" customWidth="1"/>
    <col min="15" max="15" width="13.28515625" style="101" bestFit="1" customWidth="1"/>
    <col min="16" max="16" width="12.85546875" style="101" bestFit="1" customWidth="1"/>
    <col min="17" max="17" width="12.7109375" style="101" bestFit="1" customWidth="1"/>
    <col min="18" max="18" width="18.28515625" style="101" bestFit="1" customWidth="1"/>
    <col min="19" max="19" width="19" style="101" bestFit="1" customWidth="1"/>
    <col min="20" max="20" width="18.28515625" style="101" bestFit="1" customWidth="1"/>
    <col min="21" max="21" width="19" style="101" bestFit="1" customWidth="1"/>
    <col min="22" max="22" width="18.140625" style="101" bestFit="1" customWidth="1"/>
    <col min="23" max="23" width="18.85546875" style="101" bestFit="1" customWidth="1"/>
    <col min="24" max="24" width="17.42578125" style="101" bestFit="1" customWidth="1"/>
    <col min="25" max="25" width="17" style="101" bestFit="1" customWidth="1"/>
    <col min="26" max="26" width="15.42578125" style="101" bestFit="1" customWidth="1"/>
    <col min="27" max="27" width="23.7109375" style="101" bestFit="1" customWidth="1"/>
    <col min="28" max="28" width="13.5703125" style="101" bestFit="1" customWidth="1"/>
    <col min="29" max="29" width="14.7109375" style="101" bestFit="1" customWidth="1"/>
    <col min="30" max="30" width="16.5703125" style="101" bestFit="1" customWidth="1"/>
    <col min="31" max="31" width="14.140625" style="101" bestFit="1" customWidth="1"/>
    <col min="32" max="32" width="14.7109375" style="101" bestFit="1" customWidth="1"/>
    <col min="33" max="33" width="16.7109375" style="101" bestFit="1" customWidth="1"/>
    <col min="34" max="34" width="17.85546875" style="101" bestFit="1" customWidth="1"/>
    <col min="35" max="35" width="16.28515625" style="101" bestFit="1" customWidth="1"/>
    <col min="36" max="36" width="17.5703125" style="101" bestFit="1" customWidth="1"/>
    <col min="37" max="37" width="19.85546875" style="101" bestFit="1" customWidth="1"/>
    <col min="38" max="38" width="12.42578125" style="101" bestFit="1" customWidth="1"/>
    <col min="39" max="39" width="11.140625" style="101" bestFit="1" customWidth="1"/>
    <col min="40" max="65" width="11.42578125" style="101" customWidth="1"/>
    <col min="66" max="16384" width="11.42578125" style="101"/>
  </cols>
  <sheetData>
    <row r="1" spans="1:39" x14ac:dyDescent="0.25">
      <c r="A1" s="101" t="str">
        <f>'force required - obj'!A1</f>
        <v>inf</v>
      </c>
      <c r="B1" s="80" t="s">
        <v>3371</v>
      </c>
      <c r="C1" s="80" t="s">
        <v>3372</v>
      </c>
      <c r="D1" s="80" t="s">
        <v>3373</v>
      </c>
      <c r="E1" s="80" t="s">
        <v>3374</v>
      </c>
      <c r="F1" s="72"/>
      <c r="G1" s="73"/>
      <c r="H1" s="74"/>
      <c r="I1" s="74"/>
      <c r="J1" s="74"/>
      <c r="K1" s="74"/>
      <c r="L1" s="74"/>
      <c r="M1" s="74"/>
      <c r="N1" s="74"/>
      <c r="O1" s="74"/>
      <c r="P1" s="74"/>
      <c r="Q1" s="74"/>
      <c r="R1" s="74"/>
      <c r="S1" s="74"/>
      <c r="T1" s="74"/>
      <c r="U1" s="74"/>
      <c r="V1" s="74"/>
      <c r="W1" s="74"/>
      <c r="X1" s="74"/>
      <c r="Y1" s="74"/>
      <c r="Z1" s="75"/>
      <c r="AA1" s="75"/>
      <c r="AB1" s="75"/>
      <c r="AC1" s="75"/>
      <c r="AD1" s="75"/>
      <c r="AE1" s="75"/>
      <c r="AF1" s="75"/>
      <c r="AG1" s="75"/>
      <c r="AH1" s="75"/>
      <c r="AI1" s="75"/>
      <c r="AJ1" s="75"/>
      <c r="AK1" s="75"/>
      <c r="AL1" s="75"/>
      <c r="AM1" s="75"/>
    </row>
    <row r="2" spans="1:39" x14ac:dyDescent="0.25">
      <c r="A2" s="80" t="s">
        <v>2733</v>
      </c>
      <c r="B2" s="101">
        <v>0.108</v>
      </c>
      <c r="C2" s="101" t="s">
        <v>3375</v>
      </c>
      <c r="D2" s="101">
        <v>1.014</v>
      </c>
      <c r="E2" s="101" t="s">
        <v>3376</v>
      </c>
    </row>
    <row r="3" spans="1:39" x14ac:dyDescent="0.25">
      <c r="A3" s="80" t="s">
        <v>2734</v>
      </c>
      <c r="B3" s="101">
        <v>3.9E-2</v>
      </c>
      <c r="C3" s="101" t="s">
        <v>3377</v>
      </c>
      <c r="D3" s="101">
        <v>1.014</v>
      </c>
      <c r="E3" s="101" t="s">
        <v>3376</v>
      </c>
    </row>
    <row r="4" spans="1:39" x14ac:dyDescent="0.25">
      <c r="A4" s="80" t="s">
        <v>2735</v>
      </c>
      <c r="B4" s="101">
        <v>7.6999999999999999E-2</v>
      </c>
      <c r="C4" s="101" t="s">
        <v>3378</v>
      </c>
      <c r="D4" s="101">
        <v>1.9359999999999999</v>
      </c>
      <c r="E4" s="101" t="s">
        <v>3379</v>
      </c>
    </row>
    <row r="5" spans="1:39" x14ac:dyDescent="0.25">
      <c r="A5" s="80" t="s">
        <v>2736</v>
      </c>
      <c r="B5" s="101">
        <v>0.10199999999999999</v>
      </c>
      <c r="C5" s="101" t="s">
        <v>3375</v>
      </c>
      <c r="D5" s="101">
        <v>1.9359999999999999</v>
      </c>
      <c r="E5" s="101" t="s">
        <v>3379</v>
      </c>
    </row>
    <row r="6" spans="1:39" x14ac:dyDescent="0.25">
      <c r="A6" s="80" t="s">
        <v>2737</v>
      </c>
      <c r="B6" s="101">
        <v>0.152</v>
      </c>
      <c r="C6" s="101" t="s">
        <v>3375</v>
      </c>
      <c r="D6" s="101">
        <v>1.302</v>
      </c>
      <c r="E6" s="101" t="s">
        <v>3380</v>
      </c>
    </row>
    <row r="7" spans="1:39" x14ac:dyDescent="0.25">
      <c r="A7" s="80" t="s">
        <v>2738</v>
      </c>
      <c r="B7" s="101">
        <v>9.0999999999999998E-2</v>
      </c>
      <c r="C7" s="101" t="s">
        <v>3375</v>
      </c>
      <c r="D7" s="101">
        <v>1.216</v>
      </c>
      <c r="E7" s="101" t="s">
        <v>3381</v>
      </c>
    </row>
    <row r="8" spans="1:39" x14ac:dyDescent="0.25">
      <c r="A8" s="80" t="s">
        <v>2739</v>
      </c>
      <c r="B8" s="101">
        <v>0.33800000000000002</v>
      </c>
      <c r="C8" s="101" t="s">
        <v>3382</v>
      </c>
      <c r="D8" s="101">
        <v>21.591000000000001</v>
      </c>
      <c r="E8" s="101" t="s">
        <v>3381</v>
      </c>
    </row>
    <row r="9" spans="1:39" x14ac:dyDescent="0.25">
      <c r="A9" s="80" t="s">
        <v>2740</v>
      </c>
      <c r="B9" s="101">
        <v>3.7999999999999999E-2</v>
      </c>
      <c r="C9" s="101" t="s">
        <v>3383</v>
      </c>
      <c r="D9" s="101">
        <v>0.35899999999999999</v>
      </c>
      <c r="E9" s="101" t="s">
        <v>3384</v>
      </c>
    </row>
    <row r="10" spans="1:39" x14ac:dyDescent="0.25">
      <c r="A10" s="80" t="s">
        <v>2741</v>
      </c>
      <c r="B10" s="101">
        <v>2.8000000000000001E-2</v>
      </c>
      <c r="C10" s="101" t="s">
        <v>3376</v>
      </c>
      <c r="D10" s="101">
        <v>0.312</v>
      </c>
      <c r="E10" s="101" t="s">
        <v>3384</v>
      </c>
    </row>
    <row r="11" spans="1:39" x14ac:dyDescent="0.25">
      <c r="A11" s="80" t="s">
        <v>2742</v>
      </c>
      <c r="B11" s="101">
        <v>3.7999999999999999E-2</v>
      </c>
      <c r="C11" s="101" t="s">
        <v>3383</v>
      </c>
      <c r="D11" s="101">
        <v>0.61699999999999999</v>
      </c>
      <c r="E11" s="101" t="s">
        <v>3384</v>
      </c>
    </row>
    <row r="12" spans="1:39" x14ac:dyDescent="0.25">
      <c r="A12" s="80" t="s">
        <v>2743</v>
      </c>
      <c r="B12" s="101">
        <v>3.7999999999999999E-2</v>
      </c>
      <c r="C12" s="101" t="s">
        <v>3383</v>
      </c>
      <c r="D12" s="101">
        <v>0.83799999999999997</v>
      </c>
      <c r="E12" s="101" t="s">
        <v>3379</v>
      </c>
    </row>
    <row r="13" spans="1:39" x14ac:dyDescent="0.25">
      <c r="A13" s="80" t="s">
        <v>2744</v>
      </c>
      <c r="B13" s="101">
        <v>4.1000000000000002E-2</v>
      </c>
      <c r="C13" s="101" t="s">
        <v>3383</v>
      </c>
      <c r="D13" s="101">
        <v>0.184</v>
      </c>
      <c r="E13" s="101" t="s">
        <v>3379</v>
      </c>
    </row>
    <row r="14" spans="1:39" x14ac:dyDescent="0.25">
      <c r="A14" s="80" t="s">
        <v>2745</v>
      </c>
      <c r="B14" s="101">
        <v>4.1000000000000002E-2</v>
      </c>
      <c r="C14" s="101" t="s">
        <v>3383</v>
      </c>
      <c r="D14" s="101">
        <v>0.182</v>
      </c>
      <c r="E14" s="101" t="s">
        <v>3379</v>
      </c>
    </row>
    <row r="15" spans="1:39" x14ac:dyDescent="0.25">
      <c r="A15" s="80" t="s">
        <v>2746</v>
      </c>
      <c r="B15" s="101">
        <v>9.6150000000000002</v>
      </c>
      <c r="C15" s="101" t="s">
        <v>3383</v>
      </c>
      <c r="D15" s="101">
        <v>42.671999999999997</v>
      </c>
      <c r="E15" s="101" t="s">
        <v>3379</v>
      </c>
    </row>
    <row r="16" spans="1:39" x14ac:dyDescent="0.25">
      <c r="A16" s="80" t="s">
        <v>2747</v>
      </c>
      <c r="B16" s="101">
        <v>14.396000000000001</v>
      </c>
      <c r="C16" s="101" t="s">
        <v>3383</v>
      </c>
      <c r="D16" s="101">
        <v>64.608000000000004</v>
      </c>
      <c r="E16" s="101" t="s">
        <v>3379</v>
      </c>
    </row>
    <row r="17" spans="1:5" x14ac:dyDescent="0.25">
      <c r="A17" s="80" t="s">
        <v>2748</v>
      </c>
      <c r="B17" s="101">
        <v>0.99</v>
      </c>
      <c r="C17" s="101" t="s">
        <v>3383</v>
      </c>
      <c r="D17" s="101">
        <v>4.4420000000000002</v>
      </c>
      <c r="E17" s="101" t="s">
        <v>3379</v>
      </c>
    </row>
    <row r="18" spans="1:5" x14ac:dyDescent="0.25">
      <c r="A18" s="80" t="s">
        <v>2749</v>
      </c>
      <c r="B18" s="101">
        <v>2.3E-2</v>
      </c>
      <c r="C18" s="101" t="s">
        <v>3385</v>
      </c>
      <c r="D18" s="101">
        <v>6.0999999999999999E-2</v>
      </c>
      <c r="E18" s="101" t="s">
        <v>3386</v>
      </c>
    </row>
    <row r="19" spans="1:5" x14ac:dyDescent="0.25">
      <c r="A19" s="80" t="s">
        <v>2750</v>
      </c>
      <c r="B19" s="101">
        <v>1.2999999999999999E-2</v>
      </c>
      <c r="C19" s="101" t="s">
        <v>3385</v>
      </c>
      <c r="D19" s="101">
        <v>6.0999999999999999E-2</v>
      </c>
      <c r="E19" s="101" t="s">
        <v>3386</v>
      </c>
    </row>
    <row r="20" spans="1:5" x14ac:dyDescent="0.25">
      <c r="A20" s="80" t="s">
        <v>2751</v>
      </c>
      <c r="B20" s="101">
        <v>2.1999999999999999E-2</v>
      </c>
      <c r="C20" s="101" t="s">
        <v>3385</v>
      </c>
      <c r="D20" s="101">
        <v>6.0999999999999999E-2</v>
      </c>
      <c r="E20" s="101" t="s">
        <v>3386</v>
      </c>
    </row>
    <row r="21" spans="1:5" x14ac:dyDescent="0.25">
      <c r="A21" s="80" t="s">
        <v>2752</v>
      </c>
      <c r="B21" s="101">
        <v>2.4E-2</v>
      </c>
      <c r="C21" s="101" t="s">
        <v>3385</v>
      </c>
      <c r="D21" s="101">
        <v>6.0999999999999999E-2</v>
      </c>
      <c r="E21" s="101" t="s">
        <v>3386</v>
      </c>
    </row>
    <row r="22" spans="1:5" x14ac:dyDescent="0.25">
      <c r="A22" s="80" t="s">
        <v>2753</v>
      </c>
      <c r="B22" s="101">
        <v>1.9E-2</v>
      </c>
      <c r="C22" s="101" t="s">
        <v>3386</v>
      </c>
      <c r="D22" s="101">
        <v>3.4000000000000002E-2</v>
      </c>
      <c r="E22" s="101" t="s">
        <v>3385</v>
      </c>
    </row>
    <row r="23" spans="1:5" x14ac:dyDescent="0.25">
      <c r="A23" s="80" t="s">
        <v>2754</v>
      </c>
      <c r="B23" s="101">
        <v>1.9E-2</v>
      </c>
      <c r="C23" s="101" t="s">
        <v>3386</v>
      </c>
      <c r="D23" s="101">
        <v>3.3000000000000002E-2</v>
      </c>
      <c r="E23" s="101" t="s">
        <v>3385</v>
      </c>
    </row>
    <row r="24" spans="1:5" x14ac:dyDescent="0.25">
      <c r="A24" s="80" t="s">
        <v>2755</v>
      </c>
      <c r="B24" s="101">
        <v>19.827999999999999</v>
      </c>
      <c r="C24" s="101" t="s">
        <v>3386</v>
      </c>
      <c r="D24" s="101">
        <v>35.603999999999999</v>
      </c>
      <c r="E24" s="101" t="s">
        <v>3385</v>
      </c>
    </row>
    <row r="25" spans="1:5" x14ac:dyDescent="0.25">
      <c r="A25" s="80" t="s">
        <v>2756</v>
      </c>
      <c r="B25" s="101">
        <v>30.154</v>
      </c>
      <c r="C25" s="101" t="s">
        <v>3386</v>
      </c>
      <c r="D25" s="101">
        <v>52.097000000000001</v>
      </c>
      <c r="E25" s="101" t="s">
        <v>3385</v>
      </c>
    </row>
    <row r="26" spans="1:5" x14ac:dyDescent="0.25">
      <c r="A26" s="80" t="s">
        <v>2757</v>
      </c>
      <c r="B26">
        <v>1.845</v>
      </c>
      <c r="C26" t="s">
        <v>3387</v>
      </c>
      <c r="D26">
        <v>3.3410000000000002</v>
      </c>
      <c r="E26" t="s">
        <v>3388</v>
      </c>
    </row>
    <row r="27" spans="1:5" x14ac:dyDescent="0.25">
      <c r="A27" s="80" t="s">
        <v>2758</v>
      </c>
      <c r="B27">
        <v>0.629</v>
      </c>
      <c r="C27" t="s">
        <v>3389</v>
      </c>
      <c r="D27">
        <v>4.6970000000000001</v>
      </c>
      <c r="E27" t="s">
        <v>3388</v>
      </c>
    </row>
    <row r="28" spans="1:5" x14ac:dyDescent="0.25">
      <c r="A28" s="80" t="s">
        <v>2759</v>
      </c>
      <c r="B28">
        <v>1.179</v>
      </c>
      <c r="C28" t="s">
        <v>3387</v>
      </c>
      <c r="D28">
        <v>3.702</v>
      </c>
      <c r="E28" t="s">
        <v>3388</v>
      </c>
    </row>
    <row r="29" spans="1:5" x14ac:dyDescent="0.25">
      <c r="A29" s="80" t="s">
        <v>2760</v>
      </c>
      <c r="B29">
        <v>0.55800000000000005</v>
      </c>
      <c r="C29" t="s">
        <v>3387</v>
      </c>
      <c r="D29">
        <v>3.4020000000000001</v>
      </c>
      <c r="E29" t="s">
        <v>3379</v>
      </c>
    </row>
    <row r="30" spans="1:5" x14ac:dyDescent="0.25">
      <c r="A30" s="80" t="s">
        <v>2761</v>
      </c>
      <c r="B30">
        <v>3.8639999999999999</v>
      </c>
      <c r="C30" t="s">
        <v>3387</v>
      </c>
      <c r="D30">
        <v>18.841999999999999</v>
      </c>
      <c r="E30" t="s">
        <v>3388</v>
      </c>
    </row>
    <row r="31" spans="1:5" x14ac:dyDescent="0.25">
      <c r="A31" s="80" t="s">
        <v>2762</v>
      </c>
      <c r="B31">
        <v>0.19800000000000001</v>
      </c>
      <c r="C31" t="s">
        <v>3389</v>
      </c>
      <c r="D31">
        <v>6.3520000000000003</v>
      </c>
      <c r="E31" t="s">
        <v>3388</v>
      </c>
    </row>
    <row r="32" spans="1:5" x14ac:dyDescent="0.25">
      <c r="A32" s="80" t="s">
        <v>2763</v>
      </c>
      <c r="B32">
        <v>42.219000000000001</v>
      </c>
      <c r="C32" t="s">
        <v>3387</v>
      </c>
      <c r="D32">
        <v>205.87700000000001</v>
      </c>
      <c r="E32" t="s">
        <v>3388</v>
      </c>
    </row>
    <row r="33" spans="1:5" x14ac:dyDescent="0.25">
      <c r="A33" s="80" t="s">
        <v>2764</v>
      </c>
      <c r="B33">
        <v>2E-3</v>
      </c>
      <c r="C33" t="s">
        <v>3390</v>
      </c>
      <c r="D33">
        <v>2E-3</v>
      </c>
      <c r="E33" t="s">
        <v>3390</v>
      </c>
    </row>
    <row r="34" spans="1:5" x14ac:dyDescent="0.25">
      <c r="A34" s="80" t="s">
        <v>2765</v>
      </c>
      <c r="B34">
        <v>0</v>
      </c>
      <c r="C34" t="s">
        <v>3391</v>
      </c>
      <c r="D34">
        <v>0</v>
      </c>
      <c r="E34" t="s">
        <v>3391</v>
      </c>
    </row>
    <row r="35" spans="1:5" x14ac:dyDescent="0.25">
      <c r="A35" s="80" t="s">
        <v>2766</v>
      </c>
      <c r="B35">
        <v>0</v>
      </c>
      <c r="C35" t="s">
        <v>3391</v>
      </c>
      <c r="D35">
        <v>0</v>
      </c>
      <c r="E35" t="s">
        <v>3391</v>
      </c>
    </row>
    <row r="36" spans="1:5" x14ac:dyDescent="0.25">
      <c r="A36" s="80" t="s">
        <v>2767</v>
      </c>
      <c r="B36">
        <v>0</v>
      </c>
      <c r="C36" t="s">
        <v>3391</v>
      </c>
      <c r="D36">
        <v>0</v>
      </c>
      <c r="E36" t="s">
        <v>3391</v>
      </c>
    </row>
    <row r="37" spans="1:5" x14ac:dyDescent="0.25">
      <c r="A37" s="80" t="s">
        <v>2768</v>
      </c>
      <c r="B37">
        <v>0</v>
      </c>
      <c r="C37" t="s">
        <v>3391</v>
      </c>
      <c r="D37">
        <v>0</v>
      </c>
      <c r="E37" t="s">
        <v>3391</v>
      </c>
    </row>
    <row r="38" spans="1:5" x14ac:dyDescent="0.25">
      <c r="A38" s="80" t="s">
        <v>2769</v>
      </c>
      <c r="B38">
        <v>0</v>
      </c>
      <c r="C38" t="s">
        <v>3391</v>
      </c>
      <c r="D38">
        <v>0</v>
      </c>
      <c r="E38" t="s">
        <v>3391</v>
      </c>
    </row>
    <row r="39" spans="1:5" x14ac:dyDescent="0.25">
      <c r="A39" s="80" t="s">
        <v>2770</v>
      </c>
      <c r="B39">
        <v>0</v>
      </c>
      <c r="C39" t="s">
        <v>3391</v>
      </c>
      <c r="D39">
        <v>0</v>
      </c>
      <c r="E39" t="s">
        <v>3391</v>
      </c>
    </row>
    <row r="40" spans="1:5" x14ac:dyDescent="0.25">
      <c r="A40" s="80" t="s">
        <v>2771</v>
      </c>
      <c r="B40">
        <v>0.23300000000000001</v>
      </c>
      <c r="C40" t="s">
        <v>3392</v>
      </c>
      <c r="D40">
        <v>1.202</v>
      </c>
      <c r="E40" t="s">
        <v>3393</v>
      </c>
    </row>
    <row r="41" spans="1:5" x14ac:dyDescent="0.25">
      <c r="A41" s="80" t="s">
        <v>2772</v>
      </c>
      <c r="B41">
        <v>0.03</v>
      </c>
      <c r="C41" t="s">
        <v>3392</v>
      </c>
      <c r="D41">
        <v>0.27300000000000002</v>
      </c>
      <c r="E41" t="s">
        <v>3379</v>
      </c>
    </row>
    <row r="42" spans="1:5" x14ac:dyDescent="0.25">
      <c r="A42" s="80" t="s">
        <v>2773</v>
      </c>
      <c r="B42">
        <v>0.111</v>
      </c>
      <c r="C42" t="s">
        <v>3392</v>
      </c>
      <c r="D42">
        <v>0.749</v>
      </c>
      <c r="E42" t="s">
        <v>3379</v>
      </c>
    </row>
    <row r="43" spans="1:5" x14ac:dyDescent="0.25">
      <c r="A43" s="80" t="s">
        <v>2774</v>
      </c>
      <c r="B43">
        <v>9.5000000000000001E-2</v>
      </c>
      <c r="C43" t="s">
        <v>3392</v>
      </c>
      <c r="D43">
        <v>1.6060000000000001</v>
      </c>
      <c r="E43" t="s">
        <v>3379</v>
      </c>
    </row>
    <row r="44" spans="1:5" x14ac:dyDescent="0.25">
      <c r="A44" s="80" t="s">
        <v>2775</v>
      </c>
      <c r="B44">
        <v>0.17599999999999999</v>
      </c>
      <c r="C44" t="s">
        <v>3392</v>
      </c>
      <c r="D44">
        <v>0.59099999999999997</v>
      </c>
      <c r="E44" t="s">
        <v>3379</v>
      </c>
    </row>
    <row r="45" spans="1:5" x14ac:dyDescent="0.25">
      <c r="A45" s="80" t="s">
        <v>2776</v>
      </c>
      <c r="B45">
        <v>0.12</v>
      </c>
      <c r="C45" t="s">
        <v>3392</v>
      </c>
      <c r="D45">
        <v>0.74099999999999999</v>
      </c>
      <c r="E45" t="s">
        <v>3379</v>
      </c>
    </row>
    <row r="46" spans="1:5" x14ac:dyDescent="0.25">
      <c r="A46" s="80" t="s">
        <v>2777</v>
      </c>
      <c r="B46">
        <v>41.59</v>
      </c>
      <c r="C46" t="s">
        <v>3392</v>
      </c>
      <c r="D46">
        <v>139.548</v>
      </c>
      <c r="E46" t="s">
        <v>3379</v>
      </c>
    </row>
    <row r="47" spans="1:5" x14ac:dyDescent="0.25">
      <c r="A47" s="80" t="s">
        <v>2778</v>
      </c>
      <c r="B47">
        <v>35.973999999999997</v>
      </c>
      <c r="C47" t="s">
        <v>3392</v>
      </c>
      <c r="D47">
        <v>222.51599999999999</v>
      </c>
      <c r="E47" t="s">
        <v>3379</v>
      </c>
    </row>
    <row r="48" spans="1:5" x14ac:dyDescent="0.25">
      <c r="A48" s="80" t="s">
        <v>2779</v>
      </c>
      <c r="B48">
        <v>4.7E-2</v>
      </c>
      <c r="C48" t="s">
        <v>3394</v>
      </c>
      <c r="D48">
        <v>10.483000000000001</v>
      </c>
      <c r="E48" t="s">
        <v>3395</v>
      </c>
    </row>
    <row r="49" spans="1:5" x14ac:dyDescent="0.25">
      <c r="A49" s="80" t="s">
        <v>2780</v>
      </c>
      <c r="B49">
        <v>4.7E-2</v>
      </c>
      <c r="C49" t="s">
        <v>3394</v>
      </c>
      <c r="D49">
        <v>10.134</v>
      </c>
      <c r="E49" t="s">
        <v>3395</v>
      </c>
    </row>
    <row r="50" spans="1:5" x14ac:dyDescent="0.25">
      <c r="A50" s="80" t="s">
        <v>2781</v>
      </c>
      <c r="B50">
        <v>4.7E-2</v>
      </c>
      <c r="C50" t="s">
        <v>3394</v>
      </c>
      <c r="D50">
        <v>1.5429999999999999</v>
      </c>
      <c r="E50" t="s">
        <v>3379</v>
      </c>
    </row>
    <row r="51" spans="1:5" x14ac:dyDescent="0.25">
      <c r="A51" s="80" t="s">
        <v>2782</v>
      </c>
      <c r="B51">
        <v>4.7E-2</v>
      </c>
      <c r="C51" t="s">
        <v>3394</v>
      </c>
      <c r="D51">
        <v>5.4290000000000003</v>
      </c>
      <c r="E51" t="s">
        <v>3395</v>
      </c>
    </row>
    <row r="52" spans="1:5" x14ac:dyDescent="0.25">
      <c r="A52" s="80" t="s">
        <v>2783</v>
      </c>
      <c r="B52">
        <v>6.4000000000000001E-2</v>
      </c>
      <c r="C52" t="s">
        <v>3394</v>
      </c>
      <c r="D52">
        <v>0.70899999999999996</v>
      </c>
      <c r="E52" t="s">
        <v>3395</v>
      </c>
    </row>
    <row r="53" spans="1:5" x14ac:dyDescent="0.25">
      <c r="A53" s="80" t="s">
        <v>2784</v>
      </c>
      <c r="B53">
        <v>6.4000000000000001E-2</v>
      </c>
      <c r="C53" t="s">
        <v>3394</v>
      </c>
      <c r="D53">
        <v>0.68799999999999994</v>
      </c>
      <c r="E53" t="s">
        <v>3395</v>
      </c>
    </row>
    <row r="54" spans="1:5" x14ac:dyDescent="0.25">
      <c r="A54" s="80" t="s">
        <v>2785</v>
      </c>
      <c r="B54">
        <v>9.6120000000000001</v>
      </c>
      <c r="C54" t="s">
        <v>3394</v>
      </c>
      <c r="D54">
        <v>107.187</v>
      </c>
      <c r="E54" t="s">
        <v>3395</v>
      </c>
    </row>
    <row r="55" spans="1:5" x14ac:dyDescent="0.25">
      <c r="A55" s="80" t="s">
        <v>2786</v>
      </c>
      <c r="B55">
        <v>14.596</v>
      </c>
      <c r="C55" t="s">
        <v>3396</v>
      </c>
      <c r="D55">
        <v>17.702000000000002</v>
      </c>
      <c r="E55" t="s">
        <v>3379</v>
      </c>
    </row>
    <row r="56" spans="1:5" x14ac:dyDescent="0.25">
      <c r="A56" s="80" t="s">
        <v>2787</v>
      </c>
      <c r="B56">
        <v>0.14599999999999999</v>
      </c>
      <c r="C56" t="s">
        <v>3390</v>
      </c>
      <c r="D56">
        <v>0.15</v>
      </c>
      <c r="E56" t="s">
        <v>3379</v>
      </c>
    </row>
    <row r="57" spans="1:5" x14ac:dyDescent="0.25">
      <c r="A57" s="80" t="s">
        <v>2788</v>
      </c>
      <c r="B57">
        <v>5.6000000000000001E-2</v>
      </c>
      <c r="C57" t="s">
        <v>3396</v>
      </c>
      <c r="D57">
        <v>9.5000000000000001E-2</v>
      </c>
      <c r="E57" t="s">
        <v>3390</v>
      </c>
    </row>
    <row r="58" spans="1:5" x14ac:dyDescent="0.25">
      <c r="A58" s="80" t="s">
        <v>2789</v>
      </c>
      <c r="B58">
        <v>0.11700000000000001</v>
      </c>
      <c r="C58" t="s">
        <v>3396</v>
      </c>
      <c r="D58">
        <v>0.36299999999999999</v>
      </c>
      <c r="E58" t="s">
        <v>3379</v>
      </c>
    </row>
    <row r="59" spans="1:5" x14ac:dyDescent="0.25">
      <c r="A59" s="80" t="s">
        <v>2790</v>
      </c>
      <c r="B59">
        <v>0.11600000000000001</v>
      </c>
      <c r="C59" t="s">
        <v>3396</v>
      </c>
      <c r="D59">
        <v>0.28100000000000003</v>
      </c>
      <c r="E59" t="s">
        <v>3379</v>
      </c>
    </row>
    <row r="60" spans="1:5" x14ac:dyDescent="0.25">
      <c r="A60" s="80" t="s">
        <v>2791</v>
      </c>
      <c r="B60">
        <v>0.13300000000000001</v>
      </c>
      <c r="C60" t="s">
        <v>3396</v>
      </c>
      <c r="D60">
        <v>0.192</v>
      </c>
      <c r="E60" t="s">
        <v>3379</v>
      </c>
    </row>
    <row r="61" spans="1:5" x14ac:dyDescent="0.25">
      <c r="A61" s="80" t="s">
        <v>2792</v>
      </c>
      <c r="B61">
        <v>0.16</v>
      </c>
      <c r="C61" t="s">
        <v>3396</v>
      </c>
      <c r="D61">
        <v>0.19400000000000001</v>
      </c>
      <c r="E61" t="s">
        <v>3379</v>
      </c>
    </row>
    <row r="62" spans="1:5" x14ac:dyDescent="0.25">
      <c r="A62" s="80" t="s">
        <v>2793</v>
      </c>
      <c r="B62">
        <v>30.058</v>
      </c>
      <c r="C62" t="s">
        <v>3396</v>
      </c>
      <c r="D62">
        <v>43.517000000000003</v>
      </c>
      <c r="E62" t="s">
        <v>3379</v>
      </c>
    </row>
    <row r="63" spans="1:5" x14ac:dyDescent="0.25">
      <c r="A63" s="80" t="s">
        <v>2794</v>
      </c>
      <c r="B63">
        <v>17.241</v>
      </c>
      <c r="C63" t="s">
        <v>3396</v>
      </c>
      <c r="D63">
        <v>20.91</v>
      </c>
      <c r="E63" t="s">
        <v>3379</v>
      </c>
    </row>
    <row r="64" spans="1:5" x14ac:dyDescent="0.25">
      <c r="A64" s="80" t="s">
        <v>2795</v>
      </c>
      <c r="B64">
        <v>0.14599999999999999</v>
      </c>
      <c r="C64" t="s">
        <v>3390</v>
      </c>
      <c r="D64">
        <v>0.15</v>
      </c>
      <c r="E64" t="s">
        <v>3379</v>
      </c>
    </row>
    <row r="65" spans="1:5" x14ac:dyDescent="0.25">
      <c r="A65" s="80" t="s">
        <v>2796</v>
      </c>
      <c r="B65">
        <v>14.263999999999999</v>
      </c>
      <c r="C65" t="s">
        <v>3397</v>
      </c>
      <c r="D65">
        <v>15.959</v>
      </c>
      <c r="E65" t="s">
        <v>3398</v>
      </c>
    </row>
    <row r="66" spans="1:5" x14ac:dyDescent="0.25">
      <c r="A66" s="80" t="s">
        <v>2797</v>
      </c>
      <c r="B66">
        <v>3.157</v>
      </c>
      <c r="C66" t="s">
        <v>3399</v>
      </c>
      <c r="D66">
        <v>54.567999999999998</v>
      </c>
      <c r="E66" t="s">
        <v>3400</v>
      </c>
    </row>
    <row r="67" spans="1:5" x14ac:dyDescent="0.25">
      <c r="A67" s="80" t="s">
        <v>2798</v>
      </c>
      <c r="B67">
        <v>0.52800000000000002</v>
      </c>
      <c r="C67" t="s">
        <v>3401</v>
      </c>
      <c r="D67">
        <v>131.22200000000001</v>
      </c>
      <c r="E67" t="s">
        <v>3376</v>
      </c>
    </row>
    <row r="68" spans="1:5" x14ac:dyDescent="0.25">
      <c r="A68" s="80" t="s">
        <v>2799</v>
      </c>
      <c r="B68">
        <v>3</v>
      </c>
      <c r="C68" t="s">
        <v>3399</v>
      </c>
      <c r="D68">
        <v>250.51499999999999</v>
      </c>
      <c r="E68" t="s">
        <v>3400</v>
      </c>
    </row>
    <row r="69" spans="1:5" x14ac:dyDescent="0.25">
      <c r="A69" s="80" t="s">
        <v>2800</v>
      </c>
      <c r="B69">
        <v>4.8470000000000004</v>
      </c>
      <c r="C69" t="s">
        <v>3401</v>
      </c>
      <c r="D69">
        <v>137.78299999999999</v>
      </c>
      <c r="E69" t="s">
        <v>3376</v>
      </c>
    </row>
    <row r="70" spans="1:5" x14ac:dyDescent="0.25">
      <c r="A70" s="80" t="s">
        <v>2801</v>
      </c>
      <c r="B70">
        <v>3.6819999999999999</v>
      </c>
      <c r="C70" t="s">
        <v>3402</v>
      </c>
      <c r="D70">
        <v>17.010000000000002</v>
      </c>
      <c r="E70" t="s">
        <v>3400</v>
      </c>
    </row>
    <row r="71" spans="1:5" x14ac:dyDescent="0.25">
      <c r="A71" s="80" t="s">
        <v>2802</v>
      </c>
      <c r="B71">
        <v>1.048</v>
      </c>
      <c r="C71" t="s">
        <v>3402</v>
      </c>
      <c r="D71">
        <v>10.438000000000001</v>
      </c>
      <c r="E71" t="s">
        <v>3380</v>
      </c>
    </row>
    <row r="72" spans="1:5" x14ac:dyDescent="0.25">
      <c r="A72" s="80" t="s">
        <v>2803</v>
      </c>
      <c r="B72">
        <v>2.3E-2</v>
      </c>
      <c r="C72" t="s">
        <v>3384</v>
      </c>
      <c r="D72">
        <v>2.9000000000000001E-2</v>
      </c>
      <c r="E72" t="s">
        <v>3390</v>
      </c>
    </row>
    <row r="73" spans="1:5" x14ac:dyDescent="0.25">
      <c r="A73" s="80" t="s">
        <v>2804</v>
      </c>
      <c r="B73">
        <v>2.9000000000000001E-2</v>
      </c>
      <c r="C73" t="s">
        <v>3390</v>
      </c>
      <c r="D73">
        <v>0.17499999999999999</v>
      </c>
      <c r="E73" t="s">
        <v>3384</v>
      </c>
    </row>
    <row r="74" spans="1:5" x14ac:dyDescent="0.25">
      <c r="A74" s="80" t="s">
        <v>2805</v>
      </c>
      <c r="B74">
        <v>1.0999999999999999E-2</v>
      </c>
      <c r="C74" t="s">
        <v>3390</v>
      </c>
      <c r="D74">
        <v>0.04</v>
      </c>
      <c r="E74" t="s">
        <v>3384</v>
      </c>
    </row>
    <row r="75" spans="1:5" x14ac:dyDescent="0.25">
      <c r="A75" s="80" t="s">
        <v>2806</v>
      </c>
      <c r="B75">
        <v>1.0999999999999999E-2</v>
      </c>
      <c r="C75" t="s">
        <v>3390</v>
      </c>
      <c r="D75">
        <v>4.1000000000000002E-2</v>
      </c>
      <c r="E75" t="s">
        <v>3384</v>
      </c>
    </row>
    <row r="76" spans="1:5" x14ac:dyDescent="0.25">
      <c r="A76" s="80" t="s">
        <v>2807</v>
      </c>
      <c r="B76">
        <v>4.0000000000000001E-3</v>
      </c>
      <c r="C76" t="s">
        <v>3390</v>
      </c>
      <c r="D76">
        <v>4.2000000000000003E-2</v>
      </c>
      <c r="E76" t="s">
        <v>3384</v>
      </c>
    </row>
    <row r="77" spans="1:5" x14ac:dyDescent="0.25">
      <c r="A77" s="80" t="s">
        <v>2808</v>
      </c>
      <c r="B77">
        <v>1.7999999999999999E-2</v>
      </c>
      <c r="C77" t="s">
        <v>3390</v>
      </c>
      <c r="D77">
        <v>3.3000000000000002E-2</v>
      </c>
      <c r="E77" t="s">
        <v>3384</v>
      </c>
    </row>
    <row r="78" spans="1:5" x14ac:dyDescent="0.25">
      <c r="A78" s="80" t="s">
        <v>2809</v>
      </c>
      <c r="B78">
        <v>87.454999999999998</v>
      </c>
      <c r="C78" t="s">
        <v>3390</v>
      </c>
      <c r="D78">
        <v>159.04300000000001</v>
      </c>
      <c r="E78" t="s">
        <v>3384</v>
      </c>
    </row>
    <row r="79" spans="1:5" x14ac:dyDescent="0.25">
      <c r="A79" s="80" t="s">
        <v>2810</v>
      </c>
      <c r="B79">
        <v>12.654</v>
      </c>
      <c r="C79" t="s">
        <v>3390</v>
      </c>
      <c r="D79">
        <v>132.905</v>
      </c>
      <c r="E79" t="s">
        <v>3384</v>
      </c>
    </row>
    <row r="80" spans="1:5" x14ac:dyDescent="0.25">
      <c r="A80" s="80" t="s">
        <v>2811</v>
      </c>
      <c r="B80">
        <v>7.3999999999999996E-2</v>
      </c>
      <c r="C80" t="s">
        <v>3403</v>
      </c>
      <c r="D80">
        <v>7.3999999999999996E-2</v>
      </c>
      <c r="E80" t="s">
        <v>3403</v>
      </c>
    </row>
    <row r="81" spans="1:5" x14ac:dyDescent="0.25">
      <c r="A81" s="80" t="s">
        <v>2812</v>
      </c>
      <c r="B81">
        <v>7.2999999999999995E-2</v>
      </c>
      <c r="C81" t="s">
        <v>3403</v>
      </c>
      <c r="D81">
        <v>7.2999999999999995E-2</v>
      </c>
      <c r="E81" t="s">
        <v>3403</v>
      </c>
    </row>
    <row r="82" spans="1:5" x14ac:dyDescent="0.25">
      <c r="A82" s="80" t="s">
        <v>2813</v>
      </c>
      <c r="B82">
        <v>0.17699999999999999</v>
      </c>
      <c r="C82" t="s">
        <v>3403</v>
      </c>
      <c r="D82">
        <v>0.17699999999999999</v>
      </c>
      <c r="E82" t="s">
        <v>3403</v>
      </c>
    </row>
    <row r="83" spans="1:5" x14ac:dyDescent="0.25">
      <c r="A83" s="80" t="s">
        <v>2814</v>
      </c>
      <c r="B83">
        <v>0.16700000000000001</v>
      </c>
      <c r="C83" t="s">
        <v>3403</v>
      </c>
      <c r="D83">
        <v>0.16700000000000001</v>
      </c>
      <c r="E83" t="s">
        <v>3403</v>
      </c>
    </row>
    <row r="84" spans="1:5" x14ac:dyDescent="0.25">
      <c r="A84" s="80" t="s">
        <v>2815</v>
      </c>
      <c r="B84">
        <v>0.14000000000000001</v>
      </c>
      <c r="C84" t="s">
        <v>3403</v>
      </c>
      <c r="D84">
        <v>0.14000000000000001</v>
      </c>
      <c r="E84" t="s">
        <v>3403</v>
      </c>
    </row>
    <row r="85" spans="1:5" x14ac:dyDescent="0.25">
      <c r="A85" s="80" t="s">
        <v>2816</v>
      </c>
      <c r="B85">
        <v>0.13800000000000001</v>
      </c>
      <c r="C85" t="s">
        <v>3403</v>
      </c>
      <c r="D85">
        <v>0.13800000000000001</v>
      </c>
      <c r="E85" t="s">
        <v>3403</v>
      </c>
    </row>
    <row r="86" spans="1:5" x14ac:dyDescent="0.25">
      <c r="A86" s="80" t="s">
        <v>2817</v>
      </c>
      <c r="B86">
        <v>14.962999999999999</v>
      </c>
      <c r="C86" t="s">
        <v>3403</v>
      </c>
      <c r="D86">
        <v>14.962999999999999</v>
      </c>
      <c r="E86" t="s">
        <v>3403</v>
      </c>
    </row>
    <row r="87" spans="1:5" x14ac:dyDescent="0.25">
      <c r="A87" s="80" t="s">
        <v>2818</v>
      </c>
      <c r="B87">
        <v>0.01</v>
      </c>
      <c r="C87" t="s">
        <v>3390</v>
      </c>
      <c r="D87">
        <v>0.01</v>
      </c>
      <c r="E87" t="s">
        <v>3390</v>
      </c>
    </row>
    <row r="88" spans="1:5" x14ac:dyDescent="0.25">
      <c r="A88" s="80" t="s">
        <v>2819</v>
      </c>
      <c r="B88">
        <v>5.0000000000000001E-3</v>
      </c>
      <c r="C88" t="s">
        <v>3390</v>
      </c>
      <c r="D88">
        <v>5.0000000000000001E-3</v>
      </c>
      <c r="E88" t="s">
        <v>3390</v>
      </c>
    </row>
    <row r="89" spans="1:5" x14ac:dyDescent="0.25">
      <c r="A89" s="80" t="s">
        <v>2820</v>
      </c>
      <c r="B89">
        <v>2.1000000000000001E-2</v>
      </c>
      <c r="C89" t="s">
        <v>3390</v>
      </c>
      <c r="D89">
        <v>2.1000000000000001E-2</v>
      </c>
      <c r="E89" t="s">
        <v>3390</v>
      </c>
    </row>
    <row r="90" spans="1:5" x14ac:dyDescent="0.25">
      <c r="A90" s="80" t="s">
        <v>2821</v>
      </c>
      <c r="B90">
        <v>1.4999999999999999E-2</v>
      </c>
      <c r="C90" t="s">
        <v>3390</v>
      </c>
      <c r="D90">
        <v>1.4999999999999999E-2</v>
      </c>
      <c r="E90" t="s">
        <v>3390</v>
      </c>
    </row>
    <row r="91" spans="1:5" x14ac:dyDescent="0.25">
      <c r="A91" s="80" t="s">
        <v>2822</v>
      </c>
      <c r="B91">
        <v>2.7E-2</v>
      </c>
      <c r="C91" t="s">
        <v>3390</v>
      </c>
      <c r="D91">
        <v>2.7E-2</v>
      </c>
      <c r="E91" t="s">
        <v>3390</v>
      </c>
    </row>
    <row r="92" spans="1:5" x14ac:dyDescent="0.25">
      <c r="A92" s="80" t="s">
        <v>2823</v>
      </c>
      <c r="B92">
        <v>2.5999999999999999E-2</v>
      </c>
      <c r="C92" t="s">
        <v>3390</v>
      </c>
      <c r="D92">
        <v>2.5999999999999999E-2</v>
      </c>
      <c r="E92" t="s">
        <v>3390</v>
      </c>
    </row>
    <row r="93" spans="1:5" x14ac:dyDescent="0.25">
      <c r="A93" s="80" t="s">
        <v>2824</v>
      </c>
      <c r="B93">
        <v>6.3460000000000001</v>
      </c>
      <c r="C93" t="s">
        <v>3390</v>
      </c>
      <c r="D93">
        <v>6.3460000000000001</v>
      </c>
      <c r="E93" t="s">
        <v>3390</v>
      </c>
    </row>
    <row r="94" spans="1:5" x14ac:dyDescent="0.25">
      <c r="A94" s="80" t="s">
        <v>2825</v>
      </c>
      <c r="B94">
        <v>4.5999999999999999E-2</v>
      </c>
      <c r="C94" t="s">
        <v>3397</v>
      </c>
      <c r="D94">
        <v>0.13800000000000001</v>
      </c>
      <c r="E94" t="s">
        <v>3386</v>
      </c>
    </row>
    <row r="95" spans="1:5" x14ac:dyDescent="0.25">
      <c r="A95" s="80" t="s">
        <v>2826</v>
      </c>
      <c r="B95">
        <v>4.5999999999999999E-2</v>
      </c>
      <c r="C95" t="s">
        <v>3397</v>
      </c>
      <c r="D95">
        <v>0.125</v>
      </c>
      <c r="E95" t="s">
        <v>3386</v>
      </c>
    </row>
    <row r="96" spans="1:5" x14ac:dyDescent="0.25">
      <c r="A96" s="80" t="s">
        <v>2827</v>
      </c>
      <c r="B96">
        <v>6.5000000000000002E-2</v>
      </c>
      <c r="C96" t="s">
        <v>3386</v>
      </c>
      <c r="D96">
        <v>0.17100000000000001</v>
      </c>
      <c r="E96" t="s">
        <v>3397</v>
      </c>
    </row>
    <row r="97" spans="1:5" x14ac:dyDescent="0.25">
      <c r="A97" s="80" t="s">
        <v>2828</v>
      </c>
      <c r="B97">
        <v>1.7999999999999999E-2</v>
      </c>
      <c r="C97" t="s">
        <v>3386</v>
      </c>
      <c r="D97">
        <v>0.1</v>
      </c>
      <c r="E97" t="s">
        <v>3397</v>
      </c>
    </row>
    <row r="98" spans="1:5" x14ac:dyDescent="0.25">
      <c r="A98" s="80" t="s">
        <v>2829</v>
      </c>
      <c r="B98">
        <v>3.9E-2</v>
      </c>
      <c r="C98" t="s">
        <v>3386</v>
      </c>
      <c r="D98">
        <v>0.22800000000000001</v>
      </c>
      <c r="E98" t="s">
        <v>3397</v>
      </c>
    </row>
    <row r="99" spans="1:5" x14ac:dyDescent="0.25">
      <c r="A99" s="80" t="s">
        <v>2830</v>
      </c>
      <c r="B99">
        <v>0.16300000000000001</v>
      </c>
      <c r="C99" t="s">
        <v>3386</v>
      </c>
      <c r="D99">
        <v>0.42199999999999999</v>
      </c>
      <c r="E99" t="s">
        <v>3397</v>
      </c>
    </row>
    <row r="100" spans="1:5" x14ac:dyDescent="0.25">
      <c r="A100" s="80" t="s">
        <v>2831</v>
      </c>
      <c r="B100">
        <v>67.959999999999994</v>
      </c>
      <c r="C100" t="s">
        <v>3386</v>
      </c>
      <c r="D100">
        <v>177.28700000000001</v>
      </c>
      <c r="E100" t="s">
        <v>3397</v>
      </c>
    </row>
    <row r="101" spans="1:5" x14ac:dyDescent="0.25">
      <c r="A101" s="80" t="s">
        <v>2832</v>
      </c>
      <c r="B101">
        <v>13.08</v>
      </c>
      <c r="C101" t="s">
        <v>3386</v>
      </c>
      <c r="D101">
        <v>33.755000000000003</v>
      </c>
      <c r="E101" t="s">
        <v>3397</v>
      </c>
    </row>
    <row r="102" spans="1:5" x14ac:dyDescent="0.25">
      <c r="A102" s="80" t="s">
        <v>2833</v>
      </c>
      <c r="B102">
        <v>1.137</v>
      </c>
      <c r="C102" t="s">
        <v>3379</v>
      </c>
      <c r="D102">
        <v>15.212999999999999</v>
      </c>
      <c r="E102" t="s">
        <v>3404</v>
      </c>
    </row>
    <row r="103" spans="1:5" x14ac:dyDescent="0.25">
      <c r="A103" s="80" t="s">
        <v>2834</v>
      </c>
      <c r="B103">
        <v>0.59299999999999997</v>
      </c>
      <c r="C103" t="s">
        <v>3379</v>
      </c>
      <c r="D103">
        <v>15.212999999999999</v>
      </c>
      <c r="E103" t="s">
        <v>3404</v>
      </c>
    </row>
    <row r="104" spans="1:5" x14ac:dyDescent="0.25">
      <c r="A104" s="80" t="s">
        <v>2835</v>
      </c>
      <c r="B104">
        <v>0.73</v>
      </c>
      <c r="C104" t="s">
        <v>3405</v>
      </c>
      <c r="D104">
        <v>4.8239999999999998</v>
      </c>
      <c r="E104" t="s">
        <v>3386</v>
      </c>
    </row>
    <row r="105" spans="1:5" x14ac:dyDescent="0.25">
      <c r="A105" s="80" t="s">
        <v>2836</v>
      </c>
      <c r="B105">
        <v>0.70499999999999996</v>
      </c>
      <c r="C105" t="s">
        <v>3405</v>
      </c>
      <c r="D105">
        <v>3.64</v>
      </c>
      <c r="E105" t="s">
        <v>3386</v>
      </c>
    </row>
    <row r="106" spans="1:5" x14ac:dyDescent="0.25">
      <c r="A106" s="80" t="s">
        <v>2837</v>
      </c>
      <c r="B106">
        <v>0.57899999999999996</v>
      </c>
      <c r="C106" t="s">
        <v>3405</v>
      </c>
      <c r="D106">
        <v>0.98899999999999999</v>
      </c>
      <c r="E106" t="s">
        <v>3386</v>
      </c>
    </row>
    <row r="107" spans="1:5" x14ac:dyDescent="0.25">
      <c r="A107" s="80" t="s">
        <v>2838</v>
      </c>
      <c r="B107">
        <v>0.57099999999999995</v>
      </c>
      <c r="C107" t="s">
        <v>3405</v>
      </c>
      <c r="D107">
        <v>0.98899999999999999</v>
      </c>
      <c r="E107" t="s">
        <v>3386</v>
      </c>
    </row>
    <row r="108" spans="1:5" x14ac:dyDescent="0.25">
      <c r="A108" s="80" t="s">
        <v>2839</v>
      </c>
      <c r="B108">
        <v>64.616</v>
      </c>
      <c r="C108" t="s">
        <v>3405</v>
      </c>
      <c r="D108">
        <v>333.78300000000002</v>
      </c>
      <c r="E108" t="s">
        <v>3386</v>
      </c>
    </row>
  </sheetData>
  <conditionalFormatting sqref="B2:AM52">
    <cfRule type="expression" dxfId="25" priority="2">
      <formula>B2&lt;0</formula>
    </cfRule>
    <cfRule type="expression" dxfId="24" priority="3">
      <formula>B2=""</formula>
    </cfRule>
  </conditionalFormatting>
  <conditionalFormatting sqref="B2:B4 D2:D4 F2:F4">
    <cfRule type="expression" dxfId="23" priority="1">
      <formula>B2&gt;$A$1</formula>
    </cfRule>
  </conditionalFormatting>
  <pageMargins left="0.7" right="0.7" top="0.75" bottom="0.75" header="0.3" footer="0.3"/>
  <pageSetup orientation="portrai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9">
    <tabColor rgb="FFFFC000"/>
  </sheetPr>
  <dimension ref="A1:C108"/>
  <sheetViews>
    <sheetView workbookViewId="0">
      <selection activeCell="L9" sqref="L9"/>
    </sheetView>
  </sheetViews>
  <sheetFormatPr baseColWidth="10" defaultRowHeight="15" x14ac:dyDescent="0.25"/>
  <cols>
    <col min="1" max="1" width="22" style="95" bestFit="1" customWidth="1"/>
    <col min="2" max="2" width="53.7109375" style="95" bestFit="1" customWidth="1"/>
    <col min="3" max="3" width="31.85546875" style="95" bestFit="1" customWidth="1"/>
  </cols>
  <sheetData>
    <row r="1" spans="1:3" x14ac:dyDescent="0.25">
      <c r="B1" s="106" t="s">
        <v>3406</v>
      </c>
      <c r="C1" s="106" t="s">
        <v>3407</v>
      </c>
    </row>
    <row r="2" spans="1:3" x14ac:dyDescent="0.25">
      <c r="A2" s="106" t="s">
        <v>2733</v>
      </c>
      <c r="B2" t="s">
        <v>3408</v>
      </c>
      <c r="C2" t="s">
        <v>3409</v>
      </c>
    </row>
    <row r="3" spans="1:3" x14ac:dyDescent="0.25">
      <c r="A3" s="106" t="s">
        <v>2734</v>
      </c>
      <c r="B3" t="s">
        <v>3408</v>
      </c>
      <c r="C3" t="s">
        <v>3410</v>
      </c>
    </row>
    <row r="4" spans="1:3" x14ac:dyDescent="0.25">
      <c r="A4" s="106" t="s">
        <v>2735</v>
      </c>
      <c r="B4" t="s">
        <v>3408</v>
      </c>
      <c r="C4" t="s">
        <v>3411</v>
      </c>
    </row>
    <row r="5" spans="1:3" x14ac:dyDescent="0.25">
      <c r="A5" s="106" t="s">
        <v>2736</v>
      </c>
      <c r="B5" t="s">
        <v>3408</v>
      </c>
      <c r="C5" t="s">
        <v>3412</v>
      </c>
    </row>
    <row r="6" spans="1:3" x14ac:dyDescent="0.25">
      <c r="A6" s="106" t="s">
        <v>2737</v>
      </c>
      <c r="B6" t="s">
        <v>3408</v>
      </c>
      <c r="C6" t="s">
        <v>3413</v>
      </c>
    </row>
    <row r="7" spans="1:3" x14ac:dyDescent="0.25">
      <c r="A7" s="106" t="s">
        <v>2738</v>
      </c>
      <c r="B7" t="s">
        <v>3408</v>
      </c>
      <c r="C7" t="s">
        <v>3414</v>
      </c>
    </row>
    <row r="8" spans="1:3" x14ac:dyDescent="0.25">
      <c r="A8" s="106" t="s">
        <v>2739</v>
      </c>
      <c r="B8" t="s">
        <v>3415</v>
      </c>
      <c r="C8" t="s">
        <v>3416</v>
      </c>
    </row>
    <row r="9" spans="1:3" x14ac:dyDescent="0.25">
      <c r="A9" s="106" t="s">
        <v>2740</v>
      </c>
      <c r="B9" t="s">
        <v>3417</v>
      </c>
      <c r="C9" t="s">
        <v>3418</v>
      </c>
    </row>
    <row r="10" spans="1:3" x14ac:dyDescent="0.25">
      <c r="A10" s="106" t="s">
        <v>2741</v>
      </c>
      <c r="B10" t="s">
        <v>3417</v>
      </c>
      <c r="C10" t="s">
        <v>3419</v>
      </c>
    </row>
    <row r="11" spans="1:3" x14ac:dyDescent="0.25">
      <c r="A11" s="106" t="s">
        <v>2742</v>
      </c>
      <c r="B11" t="s">
        <v>3417</v>
      </c>
      <c r="C11" t="s">
        <v>3420</v>
      </c>
    </row>
    <row r="12" spans="1:3" x14ac:dyDescent="0.25">
      <c r="A12" s="106" t="s">
        <v>2743</v>
      </c>
      <c r="B12" t="s">
        <v>3417</v>
      </c>
      <c r="C12" t="s">
        <v>3421</v>
      </c>
    </row>
    <row r="13" spans="1:3" x14ac:dyDescent="0.25">
      <c r="A13" s="106" t="s">
        <v>2744</v>
      </c>
      <c r="B13" t="s">
        <v>3417</v>
      </c>
      <c r="C13" t="s">
        <v>3422</v>
      </c>
    </row>
    <row r="14" spans="1:3" x14ac:dyDescent="0.25">
      <c r="A14" s="106" t="s">
        <v>2745</v>
      </c>
      <c r="B14" t="s">
        <v>3417</v>
      </c>
      <c r="C14" t="s">
        <v>3423</v>
      </c>
    </row>
    <row r="15" spans="1:3" x14ac:dyDescent="0.25">
      <c r="A15" s="106" t="s">
        <v>2746</v>
      </c>
      <c r="B15" t="s">
        <v>3424</v>
      </c>
      <c r="C15" t="s">
        <v>3425</v>
      </c>
    </row>
    <row r="16" spans="1:3" x14ac:dyDescent="0.25">
      <c r="A16" s="106" t="s">
        <v>2747</v>
      </c>
      <c r="B16" t="s">
        <v>3426</v>
      </c>
      <c r="C16" t="s">
        <v>3427</v>
      </c>
    </row>
    <row r="17" spans="1:3" x14ac:dyDescent="0.25">
      <c r="A17" s="106" t="s">
        <v>2748</v>
      </c>
      <c r="B17" t="s">
        <v>3428</v>
      </c>
      <c r="C17" t="s">
        <v>3429</v>
      </c>
    </row>
    <row r="18" spans="1:3" x14ac:dyDescent="0.25">
      <c r="A18" s="106" t="s">
        <v>2749</v>
      </c>
      <c r="B18" t="s">
        <v>3430</v>
      </c>
      <c r="C18" t="s">
        <v>3431</v>
      </c>
    </row>
    <row r="19" spans="1:3" x14ac:dyDescent="0.25">
      <c r="A19" s="106" t="s">
        <v>2750</v>
      </c>
      <c r="B19" t="s">
        <v>3430</v>
      </c>
      <c r="C19" t="s">
        <v>3432</v>
      </c>
    </row>
    <row r="20" spans="1:3" x14ac:dyDescent="0.25">
      <c r="A20" s="106" t="s">
        <v>2751</v>
      </c>
      <c r="B20" t="s">
        <v>3430</v>
      </c>
      <c r="C20" t="s">
        <v>3433</v>
      </c>
    </row>
    <row r="21" spans="1:3" x14ac:dyDescent="0.25">
      <c r="A21" s="106" t="s">
        <v>2752</v>
      </c>
      <c r="B21" t="s">
        <v>3430</v>
      </c>
      <c r="C21" t="s">
        <v>3434</v>
      </c>
    </row>
    <row r="22" spans="1:3" x14ac:dyDescent="0.25">
      <c r="A22" s="106" t="s">
        <v>2753</v>
      </c>
      <c r="B22" t="s">
        <v>3430</v>
      </c>
      <c r="C22" t="s">
        <v>3435</v>
      </c>
    </row>
    <row r="23" spans="1:3" x14ac:dyDescent="0.25">
      <c r="A23" s="106" t="s">
        <v>2754</v>
      </c>
      <c r="B23" t="s">
        <v>3430</v>
      </c>
      <c r="C23" t="s">
        <v>3436</v>
      </c>
    </row>
    <row r="24" spans="1:3" x14ac:dyDescent="0.25">
      <c r="A24" s="106" t="s">
        <v>2755</v>
      </c>
      <c r="B24" t="s">
        <v>3437</v>
      </c>
      <c r="C24" t="s">
        <v>3438</v>
      </c>
    </row>
    <row r="25" spans="1:3" x14ac:dyDescent="0.25">
      <c r="A25" s="106" t="s">
        <v>2756</v>
      </c>
      <c r="B25" t="s">
        <v>3439</v>
      </c>
      <c r="C25" t="s">
        <v>3440</v>
      </c>
    </row>
    <row r="26" spans="1:3" x14ac:dyDescent="0.25">
      <c r="A26" s="106" t="s">
        <v>2757</v>
      </c>
      <c r="B26" t="s">
        <v>3441</v>
      </c>
      <c r="C26" t="s">
        <v>3442</v>
      </c>
    </row>
    <row r="27" spans="1:3" x14ac:dyDescent="0.25">
      <c r="A27" s="106" t="s">
        <v>2758</v>
      </c>
      <c r="B27" t="s">
        <v>3441</v>
      </c>
      <c r="C27" t="s">
        <v>3443</v>
      </c>
    </row>
    <row r="28" spans="1:3" x14ac:dyDescent="0.25">
      <c r="A28" s="106" t="s">
        <v>2759</v>
      </c>
      <c r="B28" t="s">
        <v>3441</v>
      </c>
      <c r="C28" t="s">
        <v>3444</v>
      </c>
    </row>
    <row r="29" spans="1:3" x14ac:dyDescent="0.25">
      <c r="A29" s="106" t="s">
        <v>2760</v>
      </c>
      <c r="B29" t="s">
        <v>3441</v>
      </c>
      <c r="C29" t="s">
        <v>3445</v>
      </c>
    </row>
    <row r="30" spans="1:3" x14ac:dyDescent="0.25">
      <c r="A30" s="106" t="s">
        <v>2761</v>
      </c>
      <c r="B30" t="s">
        <v>3441</v>
      </c>
      <c r="C30" t="s">
        <v>3446</v>
      </c>
    </row>
    <row r="31" spans="1:3" x14ac:dyDescent="0.25">
      <c r="A31" s="106" t="s">
        <v>2762</v>
      </c>
      <c r="B31" t="s">
        <v>3441</v>
      </c>
      <c r="C31" t="s">
        <v>3447</v>
      </c>
    </row>
    <row r="32" spans="1:3" x14ac:dyDescent="0.25">
      <c r="A32" s="106" t="s">
        <v>2763</v>
      </c>
      <c r="B32" t="s">
        <v>3448</v>
      </c>
      <c r="C32" t="s">
        <v>3449</v>
      </c>
    </row>
    <row r="33" spans="1:3" x14ac:dyDescent="0.25">
      <c r="A33" s="106" t="s">
        <v>2764</v>
      </c>
      <c r="B33" t="s">
        <v>3450</v>
      </c>
      <c r="C33" t="s">
        <v>3451</v>
      </c>
    </row>
    <row r="34" spans="1:3" x14ac:dyDescent="0.25">
      <c r="A34" s="106" t="s">
        <v>2765</v>
      </c>
      <c r="B34" t="s">
        <v>3450</v>
      </c>
      <c r="C34" t="s">
        <v>3452</v>
      </c>
    </row>
    <row r="35" spans="1:3" x14ac:dyDescent="0.25">
      <c r="A35" s="106" t="s">
        <v>2766</v>
      </c>
      <c r="B35" t="s">
        <v>3450</v>
      </c>
      <c r="C35" t="s">
        <v>3453</v>
      </c>
    </row>
    <row r="36" spans="1:3" x14ac:dyDescent="0.25">
      <c r="A36" s="106" t="s">
        <v>2767</v>
      </c>
      <c r="B36" t="s">
        <v>3450</v>
      </c>
      <c r="C36" t="s">
        <v>3454</v>
      </c>
    </row>
    <row r="37" spans="1:3" x14ac:dyDescent="0.25">
      <c r="A37" s="106" t="s">
        <v>2768</v>
      </c>
      <c r="B37" t="s">
        <v>3450</v>
      </c>
      <c r="C37" t="s">
        <v>3455</v>
      </c>
    </row>
    <row r="38" spans="1:3" x14ac:dyDescent="0.25">
      <c r="A38" s="106" t="s">
        <v>2769</v>
      </c>
      <c r="B38" t="s">
        <v>3450</v>
      </c>
      <c r="C38" t="s">
        <v>3456</v>
      </c>
    </row>
    <row r="39" spans="1:3" x14ac:dyDescent="0.25">
      <c r="A39" s="106" t="s">
        <v>2770</v>
      </c>
      <c r="B39" t="s">
        <v>3457</v>
      </c>
      <c r="C39" t="s">
        <v>3458</v>
      </c>
    </row>
    <row r="40" spans="1:3" x14ac:dyDescent="0.25">
      <c r="A40" s="106" t="s">
        <v>2771</v>
      </c>
      <c r="B40" t="s">
        <v>3459</v>
      </c>
      <c r="C40" t="s">
        <v>3460</v>
      </c>
    </row>
    <row r="41" spans="1:3" x14ac:dyDescent="0.25">
      <c r="A41" s="106" t="s">
        <v>2772</v>
      </c>
      <c r="B41" t="s">
        <v>3459</v>
      </c>
      <c r="C41" t="s">
        <v>3461</v>
      </c>
    </row>
    <row r="42" spans="1:3" x14ac:dyDescent="0.25">
      <c r="A42" s="106" t="s">
        <v>2773</v>
      </c>
      <c r="B42" t="s">
        <v>3459</v>
      </c>
      <c r="C42" t="s">
        <v>3462</v>
      </c>
    </row>
    <row r="43" spans="1:3" x14ac:dyDescent="0.25">
      <c r="A43" s="106" t="s">
        <v>2774</v>
      </c>
      <c r="B43" t="s">
        <v>3459</v>
      </c>
      <c r="C43" t="s">
        <v>3463</v>
      </c>
    </row>
    <row r="44" spans="1:3" x14ac:dyDescent="0.25">
      <c r="A44" s="106" t="s">
        <v>2775</v>
      </c>
      <c r="B44" t="s">
        <v>3459</v>
      </c>
      <c r="C44" t="s">
        <v>3464</v>
      </c>
    </row>
    <row r="45" spans="1:3" x14ac:dyDescent="0.25">
      <c r="A45" s="106" t="s">
        <v>2776</v>
      </c>
      <c r="B45" t="s">
        <v>3459</v>
      </c>
      <c r="C45" t="s">
        <v>3465</v>
      </c>
    </row>
    <row r="46" spans="1:3" x14ac:dyDescent="0.25">
      <c r="A46" s="106" t="s">
        <v>2777</v>
      </c>
      <c r="B46" t="s">
        <v>3466</v>
      </c>
      <c r="C46" t="s">
        <v>3467</v>
      </c>
    </row>
    <row r="47" spans="1:3" x14ac:dyDescent="0.25">
      <c r="A47" s="106" t="s">
        <v>2778</v>
      </c>
      <c r="B47" t="s">
        <v>3468</v>
      </c>
      <c r="C47" t="s">
        <v>3469</v>
      </c>
    </row>
    <row r="48" spans="1:3" x14ac:dyDescent="0.25">
      <c r="A48" s="106" t="s">
        <v>2779</v>
      </c>
      <c r="B48" t="s">
        <v>3470</v>
      </c>
      <c r="C48" t="s">
        <v>3471</v>
      </c>
    </row>
    <row r="49" spans="1:3" x14ac:dyDescent="0.25">
      <c r="A49" s="106" t="s">
        <v>2780</v>
      </c>
      <c r="B49" t="s">
        <v>3470</v>
      </c>
      <c r="C49" t="s">
        <v>3472</v>
      </c>
    </row>
    <row r="50" spans="1:3" x14ac:dyDescent="0.25">
      <c r="A50" s="106" t="s">
        <v>2781</v>
      </c>
      <c r="B50" t="s">
        <v>3470</v>
      </c>
      <c r="C50" t="s">
        <v>3473</v>
      </c>
    </row>
    <row r="51" spans="1:3" x14ac:dyDescent="0.25">
      <c r="A51" s="106" t="s">
        <v>2782</v>
      </c>
      <c r="B51" t="s">
        <v>3470</v>
      </c>
      <c r="C51" t="s">
        <v>3474</v>
      </c>
    </row>
    <row r="52" spans="1:3" x14ac:dyDescent="0.25">
      <c r="A52" s="106" t="s">
        <v>2783</v>
      </c>
      <c r="B52" t="s">
        <v>3470</v>
      </c>
      <c r="C52" t="s">
        <v>3475</v>
      </c>
    </row>
    <row r="53" spans="1:3" x14ac:dyDescent="0.25">
      <c r="A53" s="106" t="s">
        <v>2784</v>
      </c>
      <c r="B53" t="s">
        <v>3470</v>
      </c>
      <c r="C53" t="s">
        <v>3476</v>
      </c>
    </row>
    <row r="54" spans="1:3" x14ac:dyDescent="0.25">
      <c r="A54" s="106" t="s">
        <v>2785</v>
      </c>
      <c r="B54" t="s">
        <v>3477</v>
      </c>
      <c r="C54" t="s">
        <v>3478</v>
      </c>
    </row>
    <row r="55" spans="1:3" x14ac:dyDescent="0.25">
      <c r="A55" s="106" t="s">
        <v>2786</v>
      </c>
      <c r="B55" t="s">
        <v>3479</v>
      </c>
      <c r="C55" t="s">
        <v>3480</v>
      </c>
    </row>
    <row r="56" spans="1:3" x14ac:dyDescent="0.25">
      <c r="A56" s="106" t="s">
        <v>2787</v>
      </c>
      <c r="B56" t="s">
        <v>3481</v>
      </c>
      <c r="C56" t="s">
        <v>3482</v>
      </c>
    </row>
    <row r="57" spans="1:3" x14ac:dyDescent="0.25">
      <c r="A57" s="106" t="s">
        <v>2788</v>
      </c>
      <c r="B57" t="s">
        <v>3481</v>
      </c>
      <c r="C57" t="s">
        <v>3483</v>
      </c>
    </row>
    <row r="58" spans="1:3" x14ac:dyDescent="0.25">
      <c r="A58" s="106" t="s">
        <v>2789</v>
      </c>
      <c r="B58" t="s">
        <v>3481</v>
      </c>
      <c r="C58" t="s">
        <v>3484</v>
      </c>
    </row>
    <row r="59" spans="1:3" x14ac:dyDescent="0.25">
      <c r="A59" s="106" t="s">
        <v>2790</v>
      </c>
      <c r="B59" t="s">
        <v>3481</v>
      </c>
      <c r="C59" t="s">
        <v>3485</v>
      </c>
    </row>
    <row r="60" spans="1:3" x14ac:dyDescent="0.25">
      <c r="A60" s="106" t="s">
        <v>2791</v>
      </c>
      <c r="B60" t="s">
        <v>3481</v>
      </c>
      <c r="C60" t="s">
        <v>3486</v>
      </c>
    </row>
    <row r="61" spans="1:3" x14ac:dyDescent="0.25">
      <c r="A61" s="106" t="s">
        <v>2792</v>
      </c>
      <c r="B61" t="s">
        <v>3481</v>
      </c>
      <c r="C61" t="s">
        <v>3487</v>
      </c>
    </row>
    <row r="62" spans="1:3" x14ac:dyDescent="0.25">
      <c r="A62" s="106" t="s">
        <v>2793</v>
      </c>
      <c r="B62" t="s">
        <v>3488</v>
      </c>
      <c r="C62" t="s">
        <v>3489</v>
      </c>
    </row>
    <row r="63" spans="1:3" x14ac:dyDescent="0.25">
      <c r="A63" s="106" t="s">
        <v>2794</v>
      </c>
      <c r="B63" t="s">
        <v>3490</v>
      </c>
      <c r="C63" t="s">
        <v>3491</v>
      </c>
    </row>
    <row r="64" spans="1:3" x14ac:dyDescent="0.25">
      <c r="A64" s="106" t="s">
        <v>2795</v>
      </c>
      <c r="B64" t="s">
        <v>3492</v>
      </c>
      <c r="C64" t="s">
        <v>3482</v>
      </c>
    </row>
    <row r="65" spans="1:3" x14ac:dyDescent="0.25">
      <c r="A65" s="106" t="s">
        <v>2796</v>
      </c>
      <c r="B65" t="s">
        <v>3493</v>
      </c>
      <c r="C65" t="s">
        <v>3494</v>
      </c>
    </row>
    <row r="66" spans="1:3" x14ac:dyDescent="0.25">
      <c r="A66" s="106" t="s">
        <v>2797</v>
      </c>
      <c r="B66" t="s">
        <v>3495</v>
      </c>
      <c r="C66" t="s">
        <v>3496</v>
      </c>
    </row>
    <row r="67" spans="1:3" x14ac:dyDescent="0.25">
      <c r="A67" s="106" t="s">
        <v>2798</v>
      </c>
      <c r="B67" t="s">
        <v>3495</v>
      </c>
      <c r="C67" t="s">
        <v>3497</v>
      </c>
    </row>
    <row r="68" spans="1:3" x14ac:dyDescent="0.25">
      <c r="A68" s="106" t="s">
        <v>2799</v>
      </c>
      <c r="B68" t="s">
        <v>3495</v>
      </c>
      <c r="C68" t="s">
        <v>3498</v>
      </c>
    </row>
    <row r="69" spans="1:3" x14ac:dyDescent="0.25">
      <c r="A69" s="106" t="s">
        <v>2800</v>
      </c>
      <c r="B69" t="s">
        <v>3495</v>
      </c>
      <c r="C69" t="s">
        <v>3499</v>
      </c>
    </row>
    <row r="70" spans="1:3" x14ac:dyDescent="0.25">
      <c r="A70" s="106" t="s">
        <v>2801</v>
      </c>
      <c r="B70" t="s">
        <v>3495</v>
      </c>
      <c r="C70" t="s">
        <v>3500</v>
      </c>
    </row>
    <row r="71" spans="1:3" x14ac:dyDescent="0.25">
      <c r="A71" s="106" t="s">
        <v>2802</v>
      </c>
      <c r="B71" t="s">
        <v>3495</v>
      </c>
      <c r="C71" t="s">
        <v>3501</v>
      </c>
    </row>
    <row r="72" spans="1:3" x14ac:dyDescent="0.25">
      <c r="A72" s="106" t="s">
        <v>2803</v>
      </c>
      <c r="B72" t="s">
        <v>3502</v>
      </c>
      <c r="C72" t="s">
        <v>3503</v>
      </c>
    </row>
    <row r="73" spans="1:3" x14ac:dyDescent="0.25">
      <c r="A73" s="106" t="s">
        <v>2804</v>
      </c>
      <c r="B73" t="s">
        <v>3502</v>
      </c>
      <c r="C73" t="s">
        <v>3504</v>
      </c>
    </row>
    <row r="74" spans="1:3" x14ac:dyDescent="0.25">
      <c r="A74" s="106" t="s">
        <v>2805</v>
      </c>
      <c r="B74" t="s">
        <v>3502</v>
      </c>
      <c r="C74" t="s">
        <v>3505</v>
      </c>
    </row>
    <row r="75" spans="1:3" x14ac:dyDescent="0.25">
      <c r="A75" s="106" t="s">
        <v>2806</v>
      </c>
      <c r="B75" t="s">
        <v>3502</v>
      </c>
      <c r="C75" t="s">
        <v>3506</v>
      </c>
    </row>
    <row r="76" spans="1:3" x14ac:dyDescent="0.25">
      <c r="A76" s="106" t="s">
        <v>2807</v>
      </c>
      <c r="B76" t="s">
        <v>3502</v>
      </c>
      <c r="C76" t="s">
        <v>3507</v>
      </c>
    </row>
    <row r="77" spans="1:3" x14ac:dyDescent="0.25">
      <c r="A77" s="106" t="s">
        <v>2808</v>
      </c>
      <c r="B77" t="s">
        <v>3502</v>
      </c>
      <c r="C77" t="s">
        <v>3508</v>
      </c>
    </row>
    <row r="78" spans="1:3" x14ac:dyDescent="0.25">
      <c r="A78" s="106" t="s">
        <v>2809</v>
      </c>
      <c r="B78" t="s">
        <v>3509</v>
      </c>
      <c r="C78" t="s">
        <v>3510</v>
      </c>
    </row>
    <row r="79" spans="1:3" x14ac:dyDescent="0.25">
      <c r="A79" s="106" t="s">
        <v>2810</v>
      </c>
      <c r="B79" t="s">
        <v>3511</v>
      </c>
      <c r="C79" t="s">
        <v>3512</v>
      </c>
    </row>
    <row r="80" spans="1:3" x14ac:dyDescent="0.25">
      <c r="A80" s="106" t="s">
        <v>2811</v>
      </c>
      <c r="B80" t="s">
        <v>3513</v>
      </c>
      <c r="C80" t="s">
        <v>3409</v>
      </c>
    </row>
    <row r="81" spans="1:3" x14ac:dyDescent="0.25">
      <c r="A81" s="106" t="s">
        <v>2812</v>
      </c>
      <c r="B81" t="s">
        <v>3513</v>
      </c>
      <c r="C81" t="s">
        <v>3410</v>
      </c>
    </row>
    <row r="82" spans="1:3" x14ac:dyDescent="0.25">
      <c r="A82" s="106" t="s">
        <v>2813</v>
      </c>
      <c r="B82" t="s">
        <v>3513</v>
      </c>
      <c r="C82" t="s">
        <v>3411</v>
      </c>
    </row>
    <row r="83" spans="1:3" x14ac:dyDescent="0.25">
      <c r="A83" s="106" t="s">
        <v>2814</v>
      </c>
      <c r="B83" t="s">
        <v>3513</v>
      </c>
      <c r="C83" t="s">
        <v>3412</v>
      </c>
    </row>
    <row r="84" spans="1:3" x14ac:dyDescent="0.25">
      <c r="A84" s="106" t="s">
        <v>2815</v>
      </c>
      <c r="B84" t="s">
        <v>3513</v>
      </c>
      <c r="C84" t="s">
        <v>3413</v>
      </c>
    </row>
    <row r="85" spans="1:3" x14ac:dyDescent="0.25">
      <c r="A85" s="106" t="s">
        <v>2816</v>
      </c>
      <c r="B85" t="s">
        <v>3513</v>
      </c>
      <c r="C85" t="s">
        <v>3414</v>
      </c>
    </row>
    <row r="86" spans="1:3" x14ac:dyDescent="0.25">
      <c r="A86" s="106" t="s">
        <v>2817</v>
      </c>
      <c r="B86" t="s">
        <v>3514</v>
      </c>
      <c r="C86" t="s">
        <v>3515</v>
      </c>
    </row>
    <row r="87" spans="1:3" x14ac:dyDescent="0.25">
      <c r="A87" s="106" t="s">
        <v>2818</v>
      </c>
      <c r="B87" t="s">
        <v>3516</v>
      </c>
      <c r="C87" t="s">
        <v>3517</v>
      </c>
    </row>
    <row r="88" spans="1:3" x14ac:dyDescent="0.25">
      <c r="A88" s="106" t="s">
        <v>2819</v>
      </c>
      <c r="B88" t="s">
        <v>3516</v>
      </c>
      <c r="C88" t="s">
        <v>3518</v>
      </c>
    </row>
    <row r="89" spans="1:3" x14ac:dyDescent="0.25">
      <c r="A89" s="106" t="s">
        <v>2820</v>
      </c>
      <c r="B89" t="s">
        <v>3516</v>
      </c>
      <c r="C89" t="s">
        <v>3519</v>
      </c>
    </row>
    <row r="90" spans="1:3" x14ac:dyDescent="0.25">
      <c r="A90" s="106" t="s">
        <v>2821</v>
      </c>
      <c r="B90" t="s">
        <v>3516</v>
      </c>
      <c r="C90" t="s">
        <v>3520</v>
      </c>
    </row>
    <row r="91" spans="1:3" x14ac:dyDescent="0.25">
      <c r="A91" s="106" t="s">
        <v>2822</v>
      </c>
      <c r="B91" t="s">
        <v>3516</v>
      </c>
      <c r="C91" t="s">
        <v>3521</v>
      </c>
    </row>
    <row r="92" spans="1:3" x14ac:dyDescent="0.25">
      <c r="A92" s="106" t="s">
        <v>2823</v>
      </c>
      <c r="B92" t="s">
        <v>3516</v>
      </c>
      <c r="C92" t="s">
        <v>3522</v>
      </c>
    </row>
    <row r="93" spans="1:3" x14ac:dyDescent="0.25">
      <c r="A93" s="106" t="s">
        <v>2824</v>
      </c>
      <c r="B93" t="s">
        <v>3523</v>
      </c>
      <c r="C93" t="s">
        <v>3524</v>
      </c>
    </row>
    <row r="94" spans="1:3" x14ac:dyDescent="0.25">
      <c r="A94" s="106" t="s">
        <v>2825</v>
      </c>
      <c r="B94" t="s">
        <v>3525</v>
      </c>
      <c r="C94" t="s">
        <v>3526</v>
      </c>
    </row>
    <row r="95" spans="1:3" x14ac:dyDescent="0.25">
      <c r="A95" s="106" t="s">
        <v>2826</v>
      </c>
      <c r="B95" t="s">
        <v>3525</v>
      </c>
      <c r="C95" t="s">
        <v>3527</v>
      </c>
    </row>
    <row r="96" spans="1:3" x14ac:dyDescent="0.25">
      <c r="A96" s="106" t="s">
        <v>2827</v>
      </c>
      <c r="B96" t="s">
        <v>3525</v>
      </c>
      <c r="C96" t="s">
        <v>3528</v>
      </c>
    </row>
    <row r="97" spans="1:3" x14ac:dyDescent="0.25">
      <c r="A97" s="106" t="s">
        <v>2828</v>
      </c>
      <c r="B97" t="s">
        <v>3525</v>
      </c>
      <c r="C97" t="s">
        <v>3529</v>
      </c>
    </row>
    <row r="98" spans="1:3" x14ac:dyDescent="0.25">
      <c r="A98" s="106" t="s">
        <v>2829</v>
      </c>
      <c r="B98" t="s">
        <v>3525</v>
      </c>
      <c r="C98" t="s">
        <v>3530</v>
      </c>
    </row>
    <row r="99" spans="1:3" x14ac:dyDescent="0.25">
      <c r="A99" s="106" t="s">
        <v>2830</v>
      </c>
      <c r="B99" t="s">
        <v>3525</v>
      </c>
      <c r="C99" t="s">
        <v>3531</v>
      </c>
    </row>
    <row r="100" spans="1:3" x14ac:dyDescent="0.25">
      <c r="A100" s="106" t="s">
        <v>2831</v>
      </c>
      <c r="B100" t="s">
        <v>3532</v>
      </c>
      <c r="C100" t="s">
        <v>3533</v>
      </c>
    </row>
    <row r="101" spans="1:3" x14ac:dyDescent="0.25">
      <c r="A101" s="106" t="s">
        <v>2832</v>
      </c>
      <c r="B101" t="s">
        <v>3534</v>
      </c>
      <c r="C101" t="s">
        <v>3535</v>
      </c>
    </row>
    <row r="102" spans="1:3" x14ac:dyDescent="0.25">
      <c r="A102" s="106" t="s">
        <v>2833</v>
      </c>
      <c r="B102" t="s">
        <v>3536</v>
      </c>
      <c r="C102" t="s">
        <v>3537</v>
      </c>
    </row>
    <row r="103" spans="1:3" x14ac:dyDescent="0.25">
      <c r="A103" s="106" t="s">
        <v>2834</v>
      </c>
      <c r="B103" t="s">
        <v>3536</v>
      </c>
      <c r="C103" t="s">
        <v>3538</v>
      </c>
    </row>
    <row r="104" spans="1:3" x14ac:dyDescent="0.25">
      <c r="A104" s="106" t="s">
        <v>2835</v>
      </c>
      <c r="B104" t="s">
        <v>3536</v>
      </c>
      <c r="C104" t="s">
        <v>3539</v>
      </c>
    </row>
    <row r="105" spans="1:3" x14ac:dyDescent="0.25">
      <c r="A105" s="106" t="s">
        <v>2836</v>
      </c>
      <c r="B105" t="s">
        <v>3536</v>
      </c>
      <c r="C105" t="s">
        <v>3540</v>
      </c>
    </row>
    <row r="106" spans="1:3" x14ac:dyDescent="0.25">
      <c r="A106" s="106" t="s">
        <v>2837</v>
      </c>
      <c r="B106" t="s">
        <v>3536</v>
      </c>
      <c r="C106" t="s">
        <v>3541</v>
      </c>
    </row>
    <row r="107" spans="1:3" x14ac:dyDescent="0.25">
      <c r="A107" s="106" t="s">
        <v>2838</v>
      </c>
      <c r="B107" t="s">
        <v>3536</v>
      </c>
      <c r="C107" t="s">
        <v>3542</v>
      </c>
    </row>
    <row r="108" spans="1:3" x14ac:dyDescent="0.25">
      <c r="A108" s="106" t="s">
        <v>2839</v>
      </c>
      <c r="B108" t="s">
        <v>3543</v>
      </c>
      <c r="C108" t="s">
        <v>3544</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4">
    <tabColor rgb="FFC00000"/>
  </sheetPr>
  <dimension ref="A1:I82"/>
  <sheetViews>
    <sheetView topLeftCell="B1" zoomScale="90" zoomScaleNormal="90" zoomScaleSheetLayoutView="50" workbookViewId="0">
      <selection activeCell="S8" sqref="S8"/>
    </sheetView>
  </sheetViews>
  <sheetFormatPr baseColWidth="10" defaultColWidth="11.42578125" defaultRowHeight="90" customHeight="1" x14ac:dyDescent="0.25"/>
  <cols>
    <col min="1" max="1" width="15.85546875" style="104" bestFit="1" customWidth="1"/>
    <col min="2" max="2" width="21.5703125" style="101" customWidth="1"/>
    <col min="3" max="3" width="9.42578125" style="101" bestFit="1" customWidth="1"/>
    <col min="4" max="4" width="15" style="101" bestFit="1" customWidth="1"/>
    <col min="5" max="5" width="11" style="101" bestFit="1" customWidth="1"/>
    <col min="6" max="6" width="11.140625" style="101" bestFit="1" customWidth="1"/>
    <col min="7" max="17" width="11.42578125" style="101" customWidth="1"/>
    <col min="18" max="16384" width="11.42578125" style="101"/>
  </cols>
  <sheetData>
    <row r="1" spans="1:9" s="104" customFormat="1" ht="15.75" customHeight="1" thickBot="1" x14ac:dyDescent="0.3">
      <c r="A1" s="60" t="s">
        <v>3545</v>
      </c>
      <c r="B1" s="60" t="s">
        <v>3361</v>
      </c>
      <c r="C1" s="104" t="s">
        <v>3364</v>
      </c>
      <c r="D1" s="104" t="s">
        <v>3546</v>
      </c>
      <c r="E1" s="104" t="s">
        <v>3547</v>
      </c>
      <c r="F1" s="104" t="s">
        <v>3548</v>
      </c>
      <c r="G1" s="77" t="s">
        <v>3368</v>
      </c>
      <c r="H1" s="77">
        <v>20</v>
      </c>
      <c r="I1" s="77" t="s">
        <v>3369</v>
      </c>
    </row>
    <row r="2" spans="1:9" ht="90" customHeight="1" x14ac:dyDescent="0.25">
      <c r="A2" s="104" t="str">
        <f>formatting!B31</f>
        <v>Canister-C1</v>
      </c>
      <c r="C2" s="59">
        <f>'force required - grasp'!B31</f>
        <v>0.03</v>
      </c>
      <c r="D2" s="59">
        <f>'force required - grasp'!D31</f>
        <v>41.59</v>
      </c>
      <c r="E2" s="59">
        <f>'force required - grasp1'!B2</f>
        <v>0</v>
      </c>
      <c r="F2" s="59">
        <f>'force required - grasp1'!D2</f>
        <v>0</v>
      </c>
      <c r="G2" s="101">
        <f t="shared" ref="G2:G33" si="0">$H$1</f>
        <v>20</v>
      </c>
    </row>
    <row r="3" spans="1:9" ht="90" customHeight="1" x14ac:dyDescent="0.25">
      <c r="A3" s="104" t="str">
        <f>formatting!B37</f>
        <v>Canister-T57</v>
      </c>
      <c r="C3" s="59">
        <f>'force required - grasp'!B37</f>
        <v>0.06</v>
      </c>
      <c r="D3" s="59">
        <f>'force required - grasp'!D37</f>
        <v>185.49199999999999</v>
      </c>
      <c r="E3" s="59">
        <f>'force required - grasp1'!B8</f>
        <v>0</v>
      </c>
      <c r="F3" s="59">
        <f>'force required - grasp1'!D8</f>
        <v>0</v>
      </c>
      <c r="G3" s="101">
        <f t="shared" si="0"/>
        <v>20</v>
      </c>
    </row>
    <row r="4" spans="1:9" ht="90" customHeight="1" x14ac:dyDescent="0.25">
      <c r="A4" s="104" t="str">
        <f>formatting!B15</f>
        <v>Marker-T10</v>
      </c>
      <c r="C4" s="59">
        <f>'force required - grasp'!B15</f>
        <v>4.2999999999999997E-2</v>
      </c>
      <c r="D4" s="59">
        <f>'force required - grasp'!D15</f>
        <v>29.815000000000001</v>
      </c>
      <c r="E4" s="59">
        <f>'force required - grasp1'!B24</f>
        <v>0</v>
      </c>
      <c r="F4" s="59">
        <f>'force required - grasp1'!D24</f>
        <v>0</v>
      </c>
      <c r="G4" s="101">
        <f t="shared" si="0"/>
        <v>20</v>
      </c>
    </row>
    <row r="5" spans="1:9" ht="90" customHeight="1" x14ac:dyDescent="0.25">
      <c r="A5" s="104" t="str">
        <f>formatting!B16</f>
        <v>Marker-T13</v>
      </c>
      <c r="C5" s="59">
        <f>'force required - grasp'!B16</f>
        <v>4.2999999999999997E-2</v>
      </c>
      <c r="D5" s="59">
        <f>'force required - grasp'!D16</f>
        <v>29.815000000000001</v>
      </c>
      <c r="E5" s="59">
        <f>'force required - grasp1'!B25</f>
        <v>0</v>
      </c>
      <c r="F5" s="59">
        <f>'force required - grasp1'!D25</f>
        <v>0</v>
      </c>
      <c r="G5" s="101">
        <f t="shared" si="0"/>
        <v>20</v>
      </c>
    </row>
    <row r="6" spans="1:9" ht="90" customHeight="1" x14ac:dyDescent="0.25">
      <c r="A6" s="104" t="str">
        <f>formatting!B17</f>
        <v>Marker-T16</v>
      </c>
      <c r="C6" s="59">
        <f>'force required - grasp'!B17</f>
        <v>3.7999999999999999E-2</v>
      </c>
      <c r="D6" s="59">
        <f>'force required - grasp'!D17</f>
        <v>14.396000000000001</v>
      </c>
      <c r="E6" s="59">
        <f>'force required - grasp1'!B26</f>
        <v>0</v>
      </c>
      <c r="F6" s="59">
        <f>'force required - grasp1'!D26</f>
        <v>0</v>
      </c>
      <c r="G6" s="101">
        <f t="shared" si="0"/>
        <v>20</v>
      </c>
    </row>
    <row r="7" spans="1:9" ht="90" customHeight="1" x14ac:dyDescent="0.25">
      <c r="A7" s="104" t="str">
        <f>formatting!B18</f>
        <v>Marker-T18</v>
      </c>
      <c r="C7" s="59">
        <f>'force required - grasp'!B18</f>
        <v>2.8000000000000001E-2</v>
      </c>
      <c r="D7" s="59">
        <f>'force required - grasp'!D18</f>
        <v>49.62</v>
      </c>
      <c r="E7" s="59">
        <f>'force required - grasp1'!B27</f>
        <v>0</v>
      </c>
      <c r="F7" s="59">
        <f>'force required - grasp1'!D27</f>
        <v>0</v>
      </c>
      <c r="G7" s="101">
        <f t="shared" si="0"/>
        <v>20</v>
      </c>
    </row>
    <row r="8" spans="1:9" ht="90" customHeight="1" x14ac:dyDescent="0.25">
      <c r="A8" s="104" t="str">
        <f>formatting!B19</f>
        <v>Marker-T9</v>
      </c>
      <c r="C8" s="59">
        <f>'force required - grasp'!B19</f>
        <v>5.3999999999999999E-2</v>
      </c>
      <c r="D8" s="59">
        <f>'force required - grasp'!D19</f>
        <v>5.3999999999999999E-2</v>
      </c>
      <c r="E8" s="59">
        <f>'force required - grasp1'!B28</f>
        <v>0</v>
      </c>
      <c r="F8" s="59">
        <f>'force required - grasp1'!D28</f>
        <v>0</v>
      </c>
      <c r="G8" s="101">
        <f t="shared" si="0"/>
        <v>20</v>
      </c>
    </row>
    <row r="9" spans="1:9" ht="90" customHeight="1" x14ac:dyDescent="0.25">
      <c r="A9" s="104" t="str">
        <f>formatting!B57</f>
        <v>Needle-T60</v>
      </c>
      <c r="C9" s="59">
        <f>'force required - grasp'!B57</f>
        <v>5.6000000000000001E-2</v>
      </c>
      <c r="D9" s="59">
        <f>'force required - grasp'!D57</f>
        <v>30.058</v>
      </c>
      <c r="E9" s="59">
        <f>'force required - grasp1'!B36</f>
        <v>0</v>
      </c>
      <c r="F9" s="59">
        <f>'force required - grasp1'!D36</f>
        <v>0</v>
      </c>
      <c r="G9" s="101">
        <f t="shared" si="0"/>
        <v>20</v>
      </c>
    </row>
    <row r="10" spans="1:9" ht="90" customHeight="1" x14ac:dyDescent="0.25">
      <c r="A10" s="104" t="str">
        <f>formatting!B63</f>
        <v>Rinse_Glass-T18</v>
      </c>
      <c r="C10" s="59">
        <f>'force required - grasp'!B63</f>
        <v>6.0970000000000004</v>
      </c>
      <c r="D10" s="59">
        <f>'force required - grasp'!D63</f>
        <v>137.78299999999999</v>
      </c>
      <c r="E10" s="59">
        <f>'force required - grasp1'!B51</f>
        <v>0</v>
      </c>
      <c r="F10" s="59">
        <f>'force required - grasp1'!D51</f>
        <v>0</v>
      </c>
      <c r="G10" s="101">
        <f t="shared" si="0"/>
        <v>20</v>
      </c>
    </row>
    <row r="11" spans="1:9" ht="90" customHeight="1" x14ac:dyDescent="0.25">
      <c r="A11" s="104" t="str">
        <f>formatting!B67</f>
        <v>Rinse_Glass-T38</v>
      </c>
      <c r="C11" s="59">
        <f>'force required - grasp'!B67</f>
        <v>0</v>
      </c>
      <c r="D11" s="59">
        <f>'force required - grasp'!D67</f>
        <v>0</v>
      </c>
      <c r="E11" s="59">
        <f>'force required - grasp1'!B55</f>
        <v>0</v>
      </c>
      <c r="F11" s="59">
        <f>'force required - grasp1'!D55</f>
        <v>0</v>
      </c>
      <c r="G11" s="101">
        <f t="shared" si="0"/>
        <v>20</v>
      </c>
    </row>
    <row r="12" spans="1:9" ht="90" customHeight="1" x14ac:dyDescent="0.25">
      <c r="A12" s="104" t="str">
        <f>formatting!B80</f>
        <v>Scissors-C8</v>
      </c>
      <c r="C12" s="59">
        <f>'force required - grasp'!B80</f>
        <v>0.59299999999999997</v>
      </c>
      <c r="D12" s="59">
        <f>'force required - grasp'!D80</f>
        <v>262.834</v>
      </c>
      <c r="E12" s="59">
        <f>'force required - grasp1'!B61</f>
        <v>0</v>
      </c>
      <c r="F12" s="59">
        <f>'force required - grasp1'!D61</f>
        <v>0</v>
      </c>
      <c r="G12" s="101">
        <f t="shared" si="0"/>
        <v>20</v>
      </c>
    </row>
    <row r="13" spans="1:9" ht="90" customHeight="1" x14ac:dyDescent="0.25">
      <c r="A13" s="104" t="str">
        <f>formatting!B38</f>
        <v>Tube-C2</v>
      </c>
      <c r="C13" s="59">
        <f>'force required - grasp'!B38</f>
        <v>4.7E-2</v>
      </c>
      <c r="D13" s="59">
        <f>'force required - grasp'!D38</f>
        <v>9.6120000000000001</v>
      </c>
      <c r="E13" s="59">
        <f>'force required - grasp1'!B67</f>
        <v>0</v>
      </c>
      <c r="F13" s="59">
        <f>'force required - grasp1'!D67</f>
        <v>0</v>
      </c>
      <c r="G13" s="101">
        <f t="shared" si="0"/>
        <v>20</v>
      </c>
    </row>
    <row r="14" spans="1:9" ht="90" customHeight="1" x14ac:dyDescent="0.25">
      <c r="A14" s="104" t="str">
        <f>formatting!B42</f>
        <v>Tube-F17</v>
      </c>
      <c r="C14" s="59">
        <f>'force required - grasp'!B42</f>
        <v>4.7E-2</v>
      </c>
      <c r="D14" s="59">
        <f>'force required - grasp'!D42</f>
        <v>9.6120000000000001</v>
      </c>
      <c r="E14" s="59">
        <f>'force required - grasp1'!B71</f>
        <v>0</v>
      </c>
      <c r="F14" s="59">
        <f>'force required - grasp1'!D71</f>
        <v>0</v>
      </c>
      <c r="G14" s="101">
        <f t="shared" si="0"/>
        <v>20</v>
      </c>
    </row>
    <row r="15" spans="1:9" ht="90" customHeight="1" x14ac:dyDescent="0.25">
      <c r="A15" s="104" t="str">
        <f>formatting!B43</f>
        <v>Tube-T17</v>
      </c>
      <c r="C15" s="59">
        <f>'force required - grasp'!B43</f>
        <v>0.19</v>
      </c>
      <c r="D15" s="59">
        <f>'force required - grasp'!D43</f>
        <v>38.319000000000003</v>
      </c>
      <c r="E15" s="59">
        <f>'force required - grasp1'!B73</f>
        <v>0</v>
      </c>
      <c r="F15" s="59">
        <f>'force required - grasp1'!D73</f>
        <v>0</v>
      </c>
      <c r="G15" s="101">
        <f t="shared" si="0"/>
        <v>20</v>
      </c>
    </row>
    <row r="16" spans="1:9" ht="90" customHeight="1" x14ac:dyDescent="0.25">
      <c r="A16" s="104" t="str">
        <f>formatting!B47</f>
        <v>Tube-T27</v>
      </c>
      <c r="C16" s="59">
        <f>'force required - grasp'!B47</f>
        <v>7.3999999999999996E-2</v>
      </c>
      <c r="D16" s="59">
        <f>'force required - grasp'!D47</f>
        <v>107.187</v>
      </c>
      <c r="E16" s="59">
        <f>'force required - grasp1'!B76</f>
        <v>0</v>
      </c>
      <c r="F16" s="59">
        <f>'force required - grasp1'!D76</f>
        <v>0</v>
      </c>
      <c r="G16" s="101">
        <f t="shared" si="0"/>
        <v>20</v>
      </c>
    </row>
    <row r="17" spans="1:7" ht="90" customHeight="1" x14ac:dyDescent="0.25">
      <c r="A17" s="104" t="str">
        <f>formatting!B50</f>
        <v>Tube-T30</v>
      </c>
      <c r="C17" s="59">
        <f>'force required - grasp'!B50</f>
        <v>9.0999999999999998E-2</v>
      </c>
      <c r="D17" s="59">
        <f>'force required - grasp'!D50</f>
        <v>13.96</v>
      </c>
      <c r="E17" s="59">
        <f>'force required - grasp1'!B79</f>
        <v>0</v>
      </c>
      <c r="F17" s="59">
        <f>'force required - grasp1'!D79</f>
        <v>0</v>
      </c>
      <c r="G17" s="101">
        <f t="shared" si="0"/>
        <v>20</v>
      </c>
    </row>
    <row r="18" spans="1:7" ht="90" customHeight="1" x14ac:dyDescent="0.25">
      <c r="A18" s="104" t="str">
        <f>formatting!B52</f>
        <v>Tube-T70</v>
      </c>
      <c r="C18" s="59">
        <f>'force required - grasp'!B52</f>
        <v>0.128</v>
      </c>
      <c r="D18" s="59">
        <f>'force required - grasp'!D52</f>
        <v>19.378</v>
      </c>
      <c r="E18" s="59">
        <f>'force required - grasp1'!B81</f>
        <v>0</v>
      </c>
      <c r="F18" s="59">
        <f>'force required - grasp1'!D81</f>
        <v>0</v>
      </c>
      <c r="G18" s="101">
        <f t="shared" si="0"/>
        <v>20</v>
      </c>
    </row>
    <row r="19" spans="1:7" ht="90" customHeight="1" x14ac:dyDescent="0.25">
      <c r="A19" s="104" t="str">
        <f>formatting!B30</f>
        <v>Kit_Tab-T21</v>
      </c>
      <c r="C19" s="59">
        <f>'force required - grasp'!B30</f>
        <v>2E-3</v>
      </c>
      <c r="D19" s="59">
        <f>'force required - grasp'!D30</f>
        <v>2E-3</v>
      </c>
      <c r="E19" s="59">
        <f>'force required - grasp1'!B10</f>
        <v>2E-3</v>
      </c>
      <c r="F19" s="59">
        <f>'force required - grasp1'!D10</f>
        <v>2E-3</v>
      </c>
      <c r="G19" s="101">
        <f t="shared" si="0"/>
        <v>20</v>
      </c>
    </row>
    <row r="20" spans="1:7" ht="90" customHeight="1" x14ac:dyDescent="0.25">
      <c r="A20" s="104" t="str">
        <f>formatting!B73</f>
        <v>Red_Plug-T21</v>
      </c>
      <c r="C20" s="59">
        <f>'force required - grasp'!B73</f>
        <v>4.0000000000000001E-3</v>
      </c>
      <c r="D20" s="59">
        <f>'force required - grasp'!D73</f>
        <v>87.454999999999998</v>
      </c>
      <c r="E20" s="59">
        <f>'force required - grasp1'!B48</f>
        <v>4.0000000000000001E-3</v>
      </c>
      <c r="F20" s="59">
        <f>'force required - grasp1'!D48</f>
        <v>87.454999999999998</v>
      </c>
      <c r="G20" s="101">
        <f t="shared" si="0"/>
        <v>20</v>
      </c>
    </row>
    <row r="21" spans="1:7" ht="90" customHeight="1" x14ac:dyDescent="0.25">
      <c r="A21" s="104" t="str">
        <f>formatting!B75</f>
        <v>Yellow_Plug-T21</v>
      </c>
      <c r="C21" s="59">
        <f>'force required - grasp'!B75</f>
        <v>5.0000000000000001E-3</v>
      </c>
      <c r="D21" s="59">
        <f>'force required - grasp'!D75</f>
        <v>6.3460000000000001</v>
      </c>
      <c r="E21" s="59">
        <f>'force required - grasp1'!B82</f>
        <v>5.0000000000000001E-3</v>
      </c>
      <c r="F21" s="59">
        <f>'force required - grasp1'!D82</f>
        <v>6.3460000000000001</v>
      </c>
      <c r="G21" s="101">
        <f t="shared" si="0"/>
        <v>20</v>
      </c>
    </row>
    <row r="22" spans="1:7" ht="90" customHeight="1" x14ac:dyDescent="0.25">
      <c r="A22" s="104" t="str">
        <f>formatting!B76</f>
        <v>Tube_Clamp-C16</v>
      </c>
      <c r="C22" s="59">
        <f>'force required - grasp'!B76</f>
        <v>1.7999999999999999E-2</v>
      </c>
      <c r="D22" s="59">
        <f>'force required - grasp'!D76</f>
        <v>67.959999999999994</v>
      </c>
      <c r="E22" s="59">
        <f>'force required - grasp1'!B64</f>
        <v>1.7999999999999999E-2</v>
      </c>
      <c r="F22" s="59">
        <f>'force required - grasp1'!D64</f>
        <v>67.959999999999994</v>
      </c>
      <c r="G22" s="101">
        <f t="shared" si="0"/>
        <v>20</v>
      </c>
    </row>
    <row r="23" spans="1:7" ht="90" customHeight="1" x14ac:dyDescent="0.25">
      <c r="A23" s="104" t="str">
        <f>formatting!B20</f>
        <v>Marker_Cap-C16</v>
      </c>
      <c r="C23" s="59">
        <f>'force required - grasp'!B20</f>
        <v>1.9E-2</v>
      </c>
      <c r="D23" s="59">
        <f>'force required - grasp'!D20</f>
        <v>30.154</v>
      </c>
      <c r="E23" s="59">
        <f>'force required - grasp1'!B18</f>
        <v>1.9E-2</v>
      </c>
      <c r="F23" s="59">
        <f>'force required - grasp1'!D18</f>
        <v>30.154</v>
      </c>
      <c r="G23" s="101">
        <f t="shared" si="0"/>
        <v>20</v>
      </c>
    </row>
    <row r="24" spans="1:7" ht="90" customHeight="1" x14ac:dyDescent="0.25">
      <c r="A24" s="104" t="str">
        <f>formatting!B21</f>
        <v>Marker_Cap-T17</v>
      </c>
      <c r="C24" s="59">
        <f>'force required - grasp'!B21</f>
        <v>1.9E-2</v>
      </c>
      <c r="D24" s="59">
        <f>'force required - grasp'!D21</f>
        <v>30.154</v>
      </c>
      <c r="E24" s="59">
        <f>'force required - grasp1'!B19</f>
        <v>1.9E-2</v>
      </c>
      <c r="F24" s="59">
        <f>'force required - grasp1'!D19</f>
        <v>30.154</v>
      </c>
      <c r="G24" s="101">
        <f t="shared" si="0"/>
        <v>20</v>
      </c>
    </row>
    <row r="25" spans="1:7" ht="90" customHeight="1" x14ac:dyDescent="0.25">
      <c r="A25" s="104" t="str">
        <f>formatting!B22</f>
        <v>Marker_Cap-T53</v>
      </c>
      <c r="C25" s="59">
        <f>'force required - grasp'!B22</f>
        <v>1.2999999999999999E-2</v>
      </c>
      <c r="D25" s="59">
        <f>'force required - grasp'!D22</f>
        <v>52.097000000000001</v>
      </c>
      <c r="E25" s="59">
        <f>'force required - grasp1'!B20</f>
        <v>2.1999999999999999E-2</v>
      </c>
      <c r="F25" s="59">
        <f>'force required - grasp1'!D20</f>
        <v>2.1999999999999999E-2</v>
      </c>
      <c r="G25" s="101">
        <f t="shared" si="0"/>
        <v>20</v>
      </c>
    </row>
    <row r="26" spans="1:7" ht="90" customHeight="1" x14ac:dyDescent="0.25">
      <c r="A26" s="104" t="str">
        <f>formatting!B72</f>
        <v>Red_Plug-F26</v>
      </c>
      <c r="C26" s="59">
        <f>'force required - grasp'!B72</f>
        <v>2.3E-2</v>
      </c>
      <c r="D26" s="59">
        <f>'force required - grasp'!D72</f>
        <v>159.04300000000001</v>
      </c>
      <c r="E26" s="59">
        <f>'force required - grasp1'!B47</f>
        <v>2.3E-2</v>
      </c>
      <c r="F26" s="59">
        <f>'force required - grasp1'!D47</f>
        <v>159.04300000000001</v>
      </c>
      <c r="G26" s="101">
        <f t="shared" si="0"/>
        <v>20</v>
      </c>
    </row>
    <row r="27" spans="1:7" ht="90" customHeight="1" x14ac:dyDescent="0.25">
      <c r="A27" s="104" t="str">
        <f>formatting!B77</f>
        <v>Tube_Clamp-T28</v>
      </c>
      <c r="C27" s="59">
        <f>'force required - grasp'!B77</f>
        <v>4.5999999999999999E-2</v>
      </c>
      <c r="D27" s="59">
        <f>'force required - grasp'!D77</f>
        <v>177.28700000000001</v>
      </c>
      <c r="E27" s="59">
        <f>'force required - grasp1'!B65</f>
        <v>4.5999999999999999E-2</v>
      </c>
      <c r="F27" s="59">
        <f>'force required - grasp1'!D65</f>
        <v>177.28700000000001</v>
      </c>
      <c r="G27" s="101">
        <f t="shared" si="0"/>
        <v>20</v>
      </c>
    </row>
    <row r="28" spans="1:7" ht="90" customHeight="1" x14ac:dyDescent="0.25">
      <c r="A28" s="104" t="str">
        <f>formatting!B78</f>
        <v>Tube_Clamp-T65</v>
      </c>
      <c r="C28" s="59">
        <f>'force required - grasp'!B78</f>
        <v>4.5999999999999999E-2</v>
      </c>
      <c r="D28" s="59">
        <f>'force required - grasp'!D78</f>
        <v>177.28700000000001</v>
      </c>
      <c r="E28" s="59">
        <f>'force required - grasp1'!B66</f>
        <v>4.5999999999999999E-2</v>
      </c>
      <c r="F28" s="59">
        <f>'force required - grasp1'!D66</f>
        <v>177.28700000000001</v>
      </c>
      <c r="G28" s="101">
        <f t="shared" si="0"/>
        <v>20</v>
      </c>
    </row>
    <row r="29" spans="1:7" ht="90" customHeight="1" x14ac:dyDescent="0.25">
      <c r="A29" s="104" t="str">
        <f>formatting!B5</f>
        <v>Petri-F28</v>
      </c>
      <c r="C29" s="59">
        <f>'force required - grasp'!B5</f>
        <v>5.0999999999999997E-2</v>
      </c>
      <c r="D29" s="59">
        <f>'force required - grasp'!D5</f>
        <v>4.5279999999999996</v>
      </c>
      <c r="E29" s="59">
        <f>'force required - grasp1'!B40</f>
        <v>5.6000000000000001E-2</v>
      </c>
      <c r="F29" s="59">
        <f>'force required - grasp1'!D40</f>
        <v>3.754</v>
      </c>
      <c r="G29" s="101">
        <f t="shared" si="0"/>
        <v>20</v>
      </c>
    </row>
    <row r="30" spans="1:7" ht="90" customHeight="1" x14ac:dyDescent="0.25">
      <c r="A30" s="104" t="str">
        <f>formatting!B2</f>
        <v>Petri-C12</v>
      </c>
      <c r="C30" s="59">
        <f>'force required - grasp'!B2</f>
        <v>3.9E-2</v>
      </c>
      <c r="D30" s="59">
        <f>'force required - grasp'!D2</f>
        <v>4.0129999999999999</v>
      </c>
      <c r="E30" s="59">
        <f>'force required - grasp1'!B37</f>
        <v>6.4000000000000001E-2</v>
      </c>
      <c r="F30" s="59">
        <f>'force required - grasp1'!D37</f>
        <v>3.7429999999999999</v>
      </c>
      <c r="G30" s="101">
        <f t="shared" si="0"/>
        <v>20</v>
      </c>
    </row>
    <row r="31" spans="1:7" ht="90" customHeight="1" x14ac:dyDescent="0.25">
      <c r="A31" s="104" t="str">
        <f>formatting!B14</f>
        <v>Marker-F28</v>
      </c>
      <c r="C31" s="59">
        <f>'force required - grasp'!B14</f>
        <v>6.8000000000000005E-2</v>
      </c>
      <c r="D31" s="59">
        <f>'force required - grasp'!D14</f>
        <v>61.274000000000001</v>
      </c>
      <c r="E31" s="59">
        <f>'force required - grasp1'!B23</f>
        <v>6.8000000000000005E-2</v>
      </c>
      <c r="F31" s="59">
        <f>'force required - grasp1'!D23</f>
        <v>61.274000000000001</v>
      </c>
      <c r="G31" s="101">
        <f t="shared" si="0"/>
        <v>20</v>
      </c>
    </row>
    <row r="32" spans="1:7" ht="90" customHeight="1" x14ac:dyDescent="0.25">
      <c r="A32" s="104" t="str">
        <f>formatting!B74</f>
        <v>Glass_Vial-T45</v>
      </c>
      <c r="C32" s="59">
        <f>'force required - grasp'!B74</f>
        <v>7.2999999999999995E-2</v>
      </c>
      <c r="D32" s="59">
        <f>'force required - grasp'!D74</f>
        <v>14.962999999999999</v>
      </c>
      <c r="E32" s="59">
        <f>'force required - grasp1'!B9</f>
        <v>7.2999999999999995E-2</v>
      </c>
      <c r="F32" s="59">
        <f>'force required - grasp1'!D9</f>
        <v>14.962999999999999</v>
      </c>
      <c r="G32" s="101">
        <f t="shared" si="0"/>
        <v>20</v>
      </c>
    </row>
    <row r="33" spans="1:7" ht="90" customHeight="1" x14ac:dyDescent="0.25">
      <c r="A33" s="104" t="str">
        <f>formatting!B53</f>
        <v>Needle-C8</v>
      </c>
      <c r="C33" s="59">
        <f>'force required - grasp'!B53</f>
        <v>7.9000000000000001E-2</v>
      </c>
      <c r="D33" s="59">
        <f>'force required - grasp'!D53</f>
        <v>43.517000000000003</v>
      </c>
      <c r="E33" s="59">
        <f>'force required - grasp1'!B32</f>
        <v>7.9000000000000001E-2</v>
      </c>
      <c r="F33" s="59">
        <f>'force required - grasp1'!D32</f>
        <v>43.517000000000003</v>
      </c>
      <c r="G33" s="101">
        <f t="shared" si="0"/>
        <v>20</v>
      </c>
    </row>
    <row r="34" spans="1:7" ht="90" customHeight="1" x14ac:dyDescent="0.25">
      <c r="A34" s="104" t="str">
        <f>formatting!B56</f>
        <v>Needle-T33</v>
      </c>
      <c r="C34" s="59">
        <f>'force required - grasp'!B56</f>
        <v>7.9000000000000001E-2</v>
      </c>
      <c r="D34" s="59">
        <f>'force required - grasp'!D56</f>
        <v>43.517000000000003</v>
      </c>
      <c r="E34" s="59">
        <f>'force required - grasp1'!B35</f>
        <v>7.9000000000000001E-2</v>
      </c>
      <c r="F34" s="59">
        <f>'force required - grasp1'!D35</f>
        <v>43.517000000000003</v>
      </c>
      <c r="G34" s="101">
        <f t="shared" ref="G34:G65" si="1">$H$1</f>
        <v>20</v>
      </c>
    </row>
    <row r="35" spans="1:7" ht="90" customHeight="1" x14ac:dyDescent="0.25">
      <c r="A35" s="104" t="str">
        <f>formatting!B54</f>
        <v>Needle-T21</v>
      </c>
      <c r="C35" s="59">
        <f>'force required - grasp'!B54</f>
        <v>9.5000000000000001E-2</v>
      </c>
      <c r="D35" s="59">
        <f>'force required - grasp'!D54</f>
        <v>41.43</v>
      </c>
      <c r="E35" s="59">
        <f>'force required - grasp1'!B33</f>
        <v>9.5000000000000001E-2</v>
      </c>
      <c r="F35" s="59">
        <f>'force required - grasp1'!D33</f>
        <v>41.43</v>
      </c>
      <c r="G35" s="101">
        <f t="shared" si="1"/>
        <v>20</v>
      </c>
    </row>
    <row r="36" spans="1:7" ht="90" customHeight="1" x14ac:dyDescent="0.25">
      <c r="A36" s="104" t="str">
        <f>formatting!B55</f>
        <v>Needle-T28</v>
      </c>
      <c r="C36" s="59">
        <f>'force required - grasp'!B55</f>
        <v>9.5000000000000001E-2</v>
      </c>
      <c r="D36" s="59">
        <f>'force required - grasp'!D55</f>
        <v>41.43</v>
      </c>
      <c r="E36" s="59">
        <f>'force required - grasp1'!B34</f>
        <v>9.5000000000000001E-2</v>
      </c>
      <c r="F36" s="59">
        <f>'force required - grasp1'!D34</f>
        <v>41.43</v>
      </c>
      <c r="G36" s="101">
        <f t="shared" si="1"/>
        <v>20</v>
      </c>
    </row>
    <row r="37" spans="1:7" ht="90" customHeight="1" x14ac:dyDescent="0.25">
      <c r="A37" s="104" t="str">
        <f>formatting!B12</f>
        <v>Marker-C8</v>
      </c>
      <c r="C37" s="59">
        <f>'force required - grasp'!B12</f>
        <v>9.7000000000000003E-2</v>
      </c>
      <c r="D37" s="59">
        <f>'force required - grasp'!D12</f>
        <v>64.608000000000004</v>
      </c>
      <c r="E37" s="59">
        <f>'force required - grasp1'!B21</f>
        <v>9.7000000000000003E-2</v>
      </c>
      <c r="F37" s="59">
        <f>'force required - grasp1'!D21</f>
        <v>64.608000000000004</v>
      </c>
      <c r="G37" s="101">
        <f t="shared" si="1"/>
        <v>20</v>
      </c>
    </row>
    <row r="38" spans="1:7" ht="90" customHeight="1" x14ac:dyDescent="0.25">
      <c r="A38" s="104" t="str">
        <f>formatting!B40</f>
        <v>Tube-C7</v>
      </c>
      <c r="C38" s="59">
        <f>'force required - grasp'!B40</f>
        <v>0.1</v>
      </c>
      <c r="D38" s="59">
        <f>'force required - grasp'!D40</f>
        <v>76.638999999999996</v>
      </c>
      <c r="E38" s="59">
        <f>'force required - grasp1'!B69</f>
        <v>0.1</v>
      </c>
      <c r="F38" s="59">
        <f>'force required - grasp1'!D69</f>
        <v>76.638999999999996</v>
      </c>
      <c r="G38" s="101">
        <f t="shared" si="1"/>
        <v>20</v>
      </c>
    </row>
    <row r="39" spans="1:7" ht="90" customHeight="1" x14ac:dyDescent="0.25">
      <c r="A39" s="104" t="str">
        <f>formatting!B39</f>
        <v>Tube-C6</v>
      </c>
      <c r="C39" s="59">
        <f>'force required - grasp'!B39</f>
        <v>7.3999999999999996E-2</v>
      </c>
      <c r="D39" s="59">
        <f>'force required - grasp'!D39</f>
        <v>88.26</v>
      </c>
      <c r="E39" s="59">
        <f>'force required - grasp1'!B68</f>
        <v>0.112</v>
      </c>
      <c r="F39" s="59">
        <f>'force required - grasp1'!D68</f>
        <v>105.709</v>
      </c>
      <c r="G39" s="101">
        <f t="shared" si="1"/>
        <v>20</v>
      </c>
    </row>
    <row r="40" spans="1:7" ht="90" customHeight="1" x14ac:dyDescent="0.25">
      <c r="A40" s="104" t="str">
        <f>formatting!B8</f>
        <v>Petri-T3</v>
      </c>
      <c r="C40" s="59">
        <f>'force required - grasp'!B8</f>
        <v>9.0999999999999998E-2</v>
      </c>
      <c r="D40" s="59">
        <f>'force required - grasp'!D8</f>
        <v>1.6220000000000001</v>
      </c>
      <c r="E40" s="59">
        <f>'force required - grasp1'!B43</f>
        <v>0.11899999999999999</v>
      </c>
      <c r="F40" s="59">
        <f>'force required - grasp1'!D43</f>
        <v>21.414000000000001</v>
      </c>
      <c r="G40" s="101">
        <f t="shared" si="1"/>
        <v>20</v>
      </c>
    </row>
    <row r="41" spans="1:7" ht="90" customHeight="1" x14ac:dyDescent="0.25">
      <c r="A41" s="104" t="str">
        <f>formatting!B49</f>
        <v>Tube-T29</v>
      </c>
      <c r="C41" s="59">
        <f>'force required - grasp'!B49</f>
        <v>0.05</v>
      </c>
      <c r="D41" s="59">
        <f>'force required - grasp'!D49</f>
        <v>11.156000000000001</v>
      </c>
      <c r="E41" s="59">
        <f>'force required - grasp1'!B78</f>
        <v>0.11899999999999999</v>
      </c>
      <c r="F41" s="59">
        <f>'force required - grasp1'!D78</f>
        <v>0.11899999999999999</v>
      </c>
      <c r="G41" s="101">
        <f t="shared" si="1"/>
        <v>20</v>
      </c>
    </row>
    <row r="42" spans="1:7" ht="90" customHeight="1" x14ac:dyDescent="0.25">
      <c r="A42" s="104" t="str">
        <f>formatting!B6</f>
        <v>Petri-T18</v>
      </c>
      <c r="C42" s="59">
        <f>'force required - grasp'!B6</f>
        <v>0.128</v>
      </c>
      <c r="D42" s="59">
        <f>'force required - grasp'!D6</f>
        <v>2.2719999999999998</v>
      </c>
      <c r="E42" s="59">
        <f>'force required - grasp1'!B41</f>
        <v>0.13</v>
      </c>
      <c r="F42" s="59">
        <f>'force required - grasp1'!D41</f>
        <v>2.3119999999999998</v>
      </c>
      <c r="G42" s="101">
        <f t="shared" si="1"/>
        <v>20</v>
      </c>
    </row>
    <row r="43" spans="1:7" ht="90" customHeight="1" x14ac:dyDescent="0.25">
      <c r="A43" s="104" t="str">
        <f>formatting!B13</f>
        <v>Marker-F26</v>
      </c>
      <c r="C43" s="59">
        <f>'force required - grasp'!B13</f>
        <v>0.14099999999999999</v>
      </c>
      <c r="D43" s="59">
        <f>'force required - grasp'!D13</f>
        <v>49.62</v>
      </c>
      <c r="E43" s="59">
        <f>'force required - grasp1'!B22</f>
        <v>0.14099999999999999</v>
      </c>
      <c r="F43" s="59">
        <f>'force required - grasp1'!D22</f>
        <v>49.62</v>
      </c>
      <c r="G43" s="101">
        <f t="shared" si="1"/>
        <v>20</v>
      </c>
    </row>
    <row r="44" spans="1:7" ht="90" customHeight="1" x14ac:dyDescent="0.25">
      <c r="A44" s="104" t="str">
        <f>formatting!B32</f>
        <v>Canister-C6</v>
      </c>
      <c r="C44" s="59">
        <f>'force required - grasp'!B32</f>
        <v>9.0999999999999998E-2</v>
      </c>
      <c r="D44" s="59">
        <f>'force required - grasp'!D32</f>
        <v>219.41900000000001</v>
      </c>
      <c r="E44" s="59">
        <f>'force required - grasp1'!B3</f>
        <v>0.14699999999999999</v>
      </c>
      <c r="F44" s="59">
        <f>'force required - grasp1'!D3</f>
        <v>139.99799999999999</v>
      </c>
      <c r="G44" s="101">
        <f t="shared" si="1"/>
        <v>20</v>
      </c>
    </row>
    <row r="45" spans="1:7" ht="90" customHeight="1" x14ac:dyDescent="0.25">
      <c r="A45" s="104" t="str">
        <f>formatting!B41</f>
        <v>Tube-C8</v>
      </c>
      <c r="C45" s="59">
        <f>'force required - grasp'!B41</f>
        <v>0.14899999999999999</v>
      </c>
      <c r="D45" s="59">
        <f>'force required - grasp'!D41</f>
        <v>89.462000000000003</v>
      </c>
      <c r="E45" s="59">
        <f>'force required - grasp1'!B70</f>
        <v>0.14899999999999999</v>
      </c>
      <c r="F45" s="59">
        <f>'force required - grasp1'!D70</f>
        <v>89.462000000000003</v>
      </c>
      <c r="G45" s="101">
        <f t="shared" si="1"/>
        <v>20</v>
      </c>
    </row>
    <row r="46" spans="1:7" ht="90" customHeight="1" x14ac:dyDescent="0.25">
      <c r="A46" s="104" t="str">
        <f>formatting!B44</f>
        <v>Tube-T23</v>
      </c>
      <c r="C46" s="59">
        <f>'force required - grasp'!B44</f>
        <v>4.7E-2</v>
      </c>
      <c r="D46" s="59">
        <f>'force required - grasp'!D44</f>
        <v>67.227000000000004</v>
      </c>
      <c r="E46" s="59">
        <f>'force required - grasp1'!B74</f>
        <v>0.14899999999999999</v>
      </c>
      <c r="F46" s="59">
        <f>'force required - grasp1'!D74</f>
        <v>0.14899999999999999</v>
      </c>
      <c r="G46" s="101">
        <f t="shared" si="1"/>
        <v>20</v>
      </c>
    </row>
    <row r="47" spans="1:7" ht="90" customHeight="1" x14ac:dyDescent="0.25">
      <c r="A47" s="104" t="str">
        <f>formatting!B51</f>
        <v>Tube-T4</v>
      </c>
      <c r="C47" s="59">
        <f>'force required - grasp'!B51</f>
        <v>0.152</v>
      </c>
      <c r="D47" s="59">
        <f>'force required - grasp'!D51</f>
        <v>78.069999999999993</v>
      </c>
      <c r="E47" s="59">
        <f>'force required - grasp1'!B80</f>
        <v>0.152</v>
      </c>
      <c r="F47" s="59">
        <f>'force required - grasp1'!D80</f>
        <v>78.069999999999993</v>
      </c>
      <c r="G47" s="101">
        <f t="shared" si="1"/>
        <v>20</v>
      </c>
    </row>
    <row r="48" spans="1:7" ht="90" customHeight="1" x14ac:dyDescent="0.25">
      <c r="A48" s="104" t="str">
        <f>formatting!B45</f>
        <v>Tube-T24</v>
      </c>
      <c r="C48" s="59">
        <f>'force required - grasp'!B45</f>
        <v>4.7E-2</v>
      </c>
      <c r="D48" s="59">
        <f>'force required - grasp'!D45</f>
        <v>18.068000000000001</v>
      </c>
      <c r="E48" s="59">
        <f>'force required - grasp1'!B75</f>
        <v>0.16500000000000001</v>
      </c>
      <c r="F48" s="59">
        <f>'force required - grasp1'!D75</f>
        <v>65.691000000000003</v>
      </c>
      <c r="G48" s="101">
        <f t="shared" si="1"/>
        <v>20</v>
      </c>
    </row>
    <row r="49" spans="1:7" ht="90" customHeight="1" x14ac:dyDescent="0.25">
      <c r="A49" s="104" t="str">
        <f>formatting!B48</f>
        <v>Tube-T28</v>
      </c>
      <c r="C49" s="59">
        <f>'force required - grasp'!B48</f>
        <v>0.16500000000000001</v>
      </c>
      <c r="D49" s="59">
        <f>'force required - grasp'!D48</f>
        <v>65.691000000000003</v>
      </c>
      <c r="E49" s="59">
        <f>'force required - grasp1'!B77</f>
        <v>0.16500000000000001</v>
      </c>
      <c r="F49" s="59">
        <f>'force required - grasp1'!D77</f>
        <v>65.691000000000003</v>
      </c>
      <c r="G49" s="101">
        <f t="shared" si="1"/>
        <v>20</v>
      </c>
    </row>
    <row r="50" spans="1:7" ht="90" customHeight="1" x14ac:dyDescent="0.25">
      <c r="A50" s="104" t="str">
        <f>formatting!B46</f>
        <v>Tube-F26</v>
      </c>
      <c r="C50" s="59">
        <f>'force required - grasp'!B46</f>
        <v>0.16500000000000001</v>
      </c>
      <c r="D50" s="59">
        <f>'force required - grasp'!D46</f>
        <v>65.691000000000003</v>
      </c>
      <c r="E50" s="59">
        <f>'force required - grasp1'!B72</f>
        <v>0.19</v>
      </c>
      <c r="F50" s="59">
        <f>'force required - grasp1'!D72</f>
        <v>38.319000000000003</v>
      </c>
      <c r="G50" s="101">
        <f t="shared" si="1"/>
        <v>20</v>
      </c>
    </row>
    <row r="51" spans="1:7" ht="90" customHeight="1" x14ac:dyDescent="0.25">
      <c r="A51" s="104" t="str">
        <f>formatting!B11</f>
        <v>Petri-T8</v>
      </c>
      <c r="C51" s="59">
        <f>'force required - grasp'!B11</f>
        <v>7.6999999999999999E-2</v>
      </c>
      <c r="D51" s="59">
        <f>'force required - grasp'!D11</f>
        <v>4.1669999999999998</v>
      </c>
      <c r="E51" s="59">
        <f>'force required - grasp1'!B46</f>
        <v>0.223</v>
      </c>
      <c r="F51" s="59">
        <f>'force required - grasp1'!D46</f>
        <v>15.189</v>
      </c>
      <c r="G51" s="101">
        <f t="shared" si="1"/>
        <v>20</v>
      </c>
    </row>
    <row r="52" spans="1:7" ht="90" customHeight="1" x14ac:dyDescent="0.25">
      <c r="A52" s="104" t="str">
        <f>formatting!B9</f>
        <v>Petri-T4</v>
      </c>
      <c r="C52" s="59">
        <f>'force required - grasp'!B9</f>
        <v>0.24199999999999999</v>
      </c>
      <c r="D52" s="59">
        <f>'force required - grasp'!D9</f>
        <v>0.33800000000000002</v>
      </c>
      <c r="E52" s="59">
        <f>'force required - grasp1'!B44</f>
        <v>0.24199999999999999</v>
      </c>
      <c r="F52" s="59">
        <f>'force required - grasp1'!D44</f>
        <v>0.33800000000000002</v>
      </c>
      <c r="G52" s="101">
        <f t="shared" si="1"/>
        <v>20</v>
      </c>
    </row>
    <row r="53" spans="1:7" ht="90" customHeight="1" x14ac:dyDescent="0.25">
      <c r="A53" s="104" t="str">
        <f>formatting!B33</f>
        <v>Canister-C8</v>
      </c>
      <c r="C53" s="59">
        <f>'force required - grasp'!B33</f>
        <v>0.27300000000000002</v>
      </c>
      <c r="D53" s="59">
        <f>'force required - grasp'!D33</f>
        <v>222.51599999999999</v>
      </c>
      <c r="E53" s="59">
        <f>'force required - grasp1'!B4</f>
        <v>0.27300000000000002</v>
      </c>
      <c r="F53" s="59">
        <f>'force required - grasp1'!D4</f>
        <v>222.51599999999999</v>
      </c>
      <c r="G53" s="101">
        <f t="shared" si="1"/>
        <v>20</v>
      </c>
    </row>
    <row r="54" spans="1:7" ht="90" customHeight="1" x14ac:dyDescent="0.25">
      <c r="A54" s="104" t="str">
        <f>formatting!B34</f>
        <v>Canister-T18</v>
      </c>
      <c r="C54" s="59">
        <f>'force required - grasp'!B34</f>
        <v>0.14299999999999999</v>
      </c>
      <c r="D54" s="59">
        <f>'force required - grasp'!D34</f>
        <v>183.946</v>
      </c>
      <c r="E54" s="59">
        <f>'force required - grasp1'!B5</f>
        <v>0.31</v>
      </c>
      <c r="F54" s="59">
        <f>'force required - grasp1'!D5</f>
        <v>1.7509999999999999</v>
      </c>
      <c r="G54" s="101">
        <f t="shared" si="1"/>
        <v>20</v>
      </c>
    </row>
    <row r="55" spans="1:7" ht="90" customHeight="1" x14ac:dyDescent="0.25">
      <c r="A55" s="104" t="str">
        <f>formatting!B4</f>
        <v>Petri-C8</v>
      </c>
      <c r="C55" s="59">
        <f>'force required - grasp'!B4</f>
        <v>0.32500000000000001</v>
      </c>
      <c r="D55" s="59">
        <f>'force required - grasp'!D4</f>
        <v>11.117000000000001</v>
      </c>
      <c r="E55" s="59">
        <f>'force required - grasp1'!B39</f>
        <v>0.32500000000000001</v>
      </c>
      <c r="F55" s="59">
        <f>'force required - grasp1'!D39</f>
        <v>11.117000000000001</v>
      </c>
      <c r="G55" s="101">
        <f t="shared" si="1"/>
        <v>20</v>
      </c>
    </row>
    <row r="56" spans="1:7" ht="90" customHeight="1" x14ac:dyDescent="0.25">
      <c r="A56" s="104" t="str">
        <f>formatting!B3</f>
        <v>Petri-C6</v>
      </c>
      <c r="C56" s="59">
        <f>'force required - grasp'!B3</f>
        <v>0.32500000000000001</v>
      </c>
      <c r="D56" s="59">
        <f>'force required - grasp'!D3</f>
        <v>6.1040000000000001</v>
      </c>
      <c r="E56" s="59">
        <f>'force required - grasp1'!B38</f>
        <v>0.34399999999999997</v>
      </c>
      <c r="F56" s="59">
        <f>'force required - grasp1'!D38</f>
        <v>6.1040000000000001</v>
      </c>
      <c r="G56" s="101">
        <f t="shared" si="1"/>
        <v>20</v>
      </c>
    </row>
    <row r="57" spans="1:7" ht="90" customHeight="1" x14ac:dyDescent="0.25">
      <c r="A57" s="104" t="str">
        <f>formatting!B7</f>
        <v>Petri-T2</v>
      </c>
      <c r="C57" s="59">
        <f>'force required - grasp'!B7</f>
        <v>0.248</v>
      </c>
      <c r="D57" s="59">
        <f>'force required - grasp'!D7</f>
        <v>6.1040000000000001</v>
      </c>
      <c r="E57" s="59">
        <f>'force required - grasp1'!B42</f>
        <v>0.34399999999999997</v>
      </c>
      <c r="F57" s="59">
        <f>'force required - grasp1'!D42</f>
        <v>6.1040000000000001</v>
      </c>
      <c r="G57" s="101">
        <f t="shared" si="1"/>
        <v>20</v>
      </c>
    </row>
    <row r="58" spans="1:7" ht="90" customHeight="1" x14ac:dyDescent="0.25">
      <c r="A58" s="104" t="str">
        <f>formatting!B10</f>
        <v>Petri-T7</v>
      </c>
      <c r="C58" s="59">
        <f>'force required - grasp'!B10</f>
        <v>0.22900000000000001</v>
      </c>
      <c r="D58" s="59">
        <f>'force required - grasp'!D10</f>
        <v>21.591000000000001</v>
      </c>
      <c r="E58" s="59">
        <f>'force required - grasp1'!B45</f>
        <v>0.41899999999999998</v>
      </c>
      <c r="F58" s="59">
        <f>'force required - grasp1'!D45</f>
        <v>22.14</v>
      </c>
      <c r="G58" s="101">
        <f t="shared" si="1"/>
        <v>20</v>
      </c>
    </row>
    <row r="59" spans="1:7" ht="90" customHeight="1" x14ac:dyDescent="0.25">
      <c r="A59" s="104" t="str">
        <f>formatting!B82</f>
        <v>Scissors-T68_</v>
      </c>
      <c r="C59" s="59">
        <f>'force required - grasp'!B82</f>
        <v>0.57099999999999995</v>
      </c>
      <c r="D59" s="59">
        <f>'force required - grasp'!D82</f>
        <v>64.616</v>
      </c>
      <c r="E59" s="59">
        <f>'force required - grasp1'!B63</f>
        <v>0.57899999999999996</v>
      </c>
      <c r="F59" s="59">
        <f>'force required - grasp1'!D63</f>
        <v>64.539000000000001</v>
      </c>
      <c r="G59" s="101">
        <f t="shared" si="1"/>
        <v>20</v>
      </c>
    </row>
    <row r="60" spans="1:7" ht="90" customHeight="1" x14ac:dyDescent="0.25">
      <c r="A60" s="104" t="str">
        <f>formatting!B35</f>
        <v>Canister-T2</v>
      </c>
      <c r="C60" s="59">
        <f>'force required - grasp'!B35</f>
        <v>4.8000000000000001E-2</v>
      </c>
      <c r="D60" s="59">
        <f>'force required - grasp'!D35</f>
        <v>185.49199999999999</v>
      </c>
      <c r="E60" s="59">
        <f>'force required - grasp1'!B6</f>
        <v>0.63</v>
      </c>
      <c r="F60" s="59">
        <f>'force required - grasp1'!D6</f>
        <v>0.63</v>
      </c>
      <c r="G60" s="101">
        <f t="shared" si="1"/>
        <v>20</v>
      </c>
    </row>
    <row r="61" spans="1:7" ht="90" customHeight="1" x14ac:dyDescent="0.25">
      <c r="A61" s="104" t="str">
        <f>formatting!B36</f>
        <v>Canister-T26</v>
      </c>
      <c r="C61" s="59">
        <f>'force required - grasp'!B36</f>
        <v>3.3000000000000002E-2</v>
      </c>
      <c r="D61" s="59">
        <f>'force required - grasp'!D36</f>
        <v>180.339</v>
      </c>
      <c r="E61" s="59">
        <f>'force required - grasp1'!B7</f>
        <v>0.63</v>
      </c>
      <c r="F61" s="59">
        <f>'force required - grasp1'!D7</f>
        <v>0.63</v>
      </c>
      <c r="G61" s="101">
        <f t="shared" si="1"/>
        <v>20</v>
      </c>
    </row>
    <row r="62" spans="1:7" ht="90" customHeight="1" x14ac:dyDescent="0.25">
      <c r="A62" s="104" t="str">
        <f>formatting!B25</f>
        <v>Kit-C7</v>
      </c>
      <c r="C62" s="59">
        <f>'force required - grasp'!B25</f>
        <v>0.752</v>
      </c>
      <c r="D62" s="59">
        <f>'force required - grasp'!D25</f>
        <v>48.731999999999999</v>
      </c>
      <c r="E62" s="59">
        <f>'force required - grasp1'!B13</f>
        <v>0.752</v>
      </c>
      <c r="F62" s="59">
        <f>'force required - grasp1'!D13</f>
        <v>48.731999999999999</v>
      </c>
      <c r="G62" s="101">
        <f t="shared" si="1"/>
        <v>20</v>
      </c>
    </row>
    <row r="63" spans="1:7" ht="90" customHeight="1" x14ac:dyDescent="0.25">
      <c r="A63" s="104" t="str">
        <f>formatting!B81</f>
        <v>Scissors-T68</v>
      </c>
      <c r="C63" s="59">
        <f>'force required - grasp'!B81</f>
        <v>0.78600000000000003</v>
      </c>
      <c r="D63" s="59">
        <f>'force required - grasp'!D81</f>
        <v>165.37</v>
      </c>
      <c r="E63" s="59">
        <f>'force required - grasp1'!B62</f>
        <v>0.78600000000000003</v>
      </c>
      <c r="F63" s="59">
        <f>'force required - grasp1'!D62</f>
        <v>165.37</v>
      </c>
      <c r="G63" s="101">
        <f t="shared" si="1"/>
        <v>20</v>
      </c>
    </row>
    <row r="64" spans="1:7" ht="90" customHeight="1" x14ac:dyDescent="0.25">
      <c r="A64" s="104" t="str">
        <f>formatting!B79</f>
        <v>Scissors-C16</v>
      </c>
      <c r="C64" s="59">
        <f>'force required - grasp'!B79</f>
        <v>0.98899999999999999</v>
      </c>
      <c r="D64" s="59">
        <f>'force required - grasp'!D79</f>
        <v>333.78300000000002</v>
      </c>
      <c r="E64" s="59">
        <f>'force required - grasp1'!B60</f>
        <v>0.98899999999999999</v>
      </c>
      <c r="F64" s="59">
        <f>'force required - grasp1'!D60</f>
        <v>333.78300000000002</v>
      </c>
      <c r="G64" s="101">
        <f t="shared" si="1"/>
        <v>20</v>
      </c>
    </row>
    <row r="65" spans="1:7" ht="90" customHeight="1" x14ac:dyDescent="0.25">
      <c r="A65" s="104" t="str">
        <f>formatting!B27</f>
        <v>Kit-F28</v>
      </c>
      <c r="C65" s="59">
        <f>'force required - grasp'!B27</f>
        <v>1.0549999999999999</v>
      </c>
      <c r="D65" s="59">
        <f>'force required - grasp'!D27</f>
        <v>205.87700000000001</v>
      </c>
      <c r="E65" s="59">
        <f>'force required - grasp1'!B15</f>
        <v>1.0549999999999999</v>
      </c>
      <c r="F65" s="59">
        <f>'force required - grasp1'!D15</f>
        <v>205.87700000000001</v>
      </c>
      <c r="G65" s="101">
        <f t="shared" si="1"/>
        <v>20</v>
      </c>
    </row>
    <row r="66" spans="1:7" ht="90" customHeight="1" x14ac:dyDescent="0.25">
      <c r="A66" s="104" t="str">
        <f>formatting!B29</f>
        <v>Kit-T35</v>
      </c>
      <c r="C66" s="59">
        <f>'force required - grasp'!B29</f>
        <v>0.48799999999999999</v>
      </c>
      <c r="D66" s="59">
        <f>'force required - grasp'!D29</f>
        <v>72.423000000000002</v>
      </c>
      <c r="E66" s="59">
        <f>'force required - grasp1'!B17</f>
        <v>1.2549999999999999</v>
      </c>
      <c r="F66" s="59">
        <f>'force required - grasp1'!D17</f>
        <v>114.51900000000001</v>
      </c>
      <c r="G66" s="101">
        <f t="shared" ref="G66:G82" si="2">$H$1</f>
        <v>20</v>
      </c>
    </row>
    <row r="67" spans="1:7" ht="90" customHeight="1" x14ac:dyDescent="0.25">
      <c r="A67" s="104" t="str">
        <f>formatting!B23</f>
        <v>Kit-C11</v>
      </c>
      <c r="C67" s="59">
        <f>'force required - grasp'!B23</f>
        <v>0.19800000000000001</v>
      </c>
      <c r="D67" s="59">
        <f>'force required - grasp'!D23</f>
        <v>42.414000000000001</v>
      </c>
      <c r="E67" s="59">
        <f>'force required - grasp1'!B11</f>
        <v>1.4970000000000001</v>
      </c>
      <c r="F67" s="59">
        <f>'force required - grasp1'!D11</f>
        <v>100.126</v>
      </c>
      <c r="G67" s="101">
        <f t="shared" si="2"/>
        <v>20</v>
      </c>
    </row>
    <row r="68" spans="1:7" ht="90" customHeight="1" x14ac:dyDescent="0.25">
      <c r="A68" s="104" t="str">
        <f>formatting!B24</f>
        <v>Kit-C6</v>
      </c>
      <c r="C68" s="59">
        <f>'force required - grasp'!B24</f>
        <v>0.74399999999999999</v>
      </c>
      <c r="D68" s="59">
        <f>'force required - grasp'!D24</f>
        <v>46.27</v>
      </c>
      <c r="E68" s="59">
        <f>'force required - grasp1'!B12</f>
        <v>1.522</v>
      </c>
      <c r="F68" s="59">
        <f>'force required - grasp1'!D12</f>
        <v>92.540999999999997</v>
      </c>
      <c r="G68" s="101">
        <f t="shared" si="2"/>
        <v>20</v>
      </c>
    </row>
    <row r="69" spans="1:7" ht="90" customHeight="1" x14ac:dyDescent="0.25">
      <c r="A69" s="104" t="str">
        <f>formatting!B26</f>
        <v>Kit-C8</v>
      </c>
      <c r="C69" s="59">
        <f>'force required - grasp'!B26</f>
        <v>1.8169999999999999</v>
      </c>
      <c r="D69" s="59">
        <f>'force required - grasp'!D26</f>
        <v>92.540999999999997</v>
      </c>
      <c r="E69" s="59">
        <f>'force required - grasp1'!B14</f>
        <v>1.8169999999999999</v>
      </c>
      <c r="F69" s="59">
        <f>'force required - grasp1'!D14</f>
        <v>92.540999999999997</v>
      </c>
      <c r="G69" s="101">
        <f t="shared" si="2"/>
        <v>20</v>
      </c>
    </row>
    <row r="70" spans="1:7" ht="90" customHeight="1" x14ac:dyDescent="0.25">
      <c r="A70" s="104" t="str">
        <f>formatting!B62</f>
        <v>Rinse_Glass-C6</v>
      </c>
      <c r="C70" s="59">
        <f>'force required - grasp'!B62</f>
        <v>1.8460000000000001</v>
      </c>
      <c r="D70" s="59">
        <f>'force required - grasp'!D62</f>
        <v>12.997999999999999</v>
      </c>
      <c r="E70" s="59">
        <f>'force required - grasp1'!B50</f>
        <v>2.1150000000000002</v>
      </c>
      <c r="F70" s="59">
        <f>'force required - grasp1'!D50</f>
        <v>12.997999999999999</v>
      </c>
      <c r="G70" s="101">
        <f t="shared" si="2"/>
        <v>20</v>
      </c>
    </row>
    <row r="71" spans="1:7" ht="90" customHeight="1" x14ac:dyDescent="0.25">
      <c r="A71" s="104" t="str">
        <f>formatting!B68</f>
        <v>Rinse_Glass-T39</v>
      </c>
      <c r="C71" s="59">
        <f>'force required - grasp'!B68</f>
        <v>1.944</v>
      </c>
      <c r="D71" s="59">
        <f>'force required - grasp'!D68</f>
        <v>6.6319999999999997</v>
      </c>
      <c r="E71" s="59">
        <f>'force required - grasp1'!B56</f>
        <v>3.177</v>
      </c>
      <c r="F71" s="59">
        <f>'force required - grasp1'!D56</f>
        <v>6.95</v>
      </c>
      <c r="G71" s="101">
        <f t="shared" si="2"/>
        <v>20</v>
      </c>
    </row>
    <row r="72" spans="1:7" ht="90" customHeight="1" x14ac:dyDescent="0.25">
      <c r="A72" s="104" t="str">
        <f>formatting!B66</f>
        <v>Rinse_Glass-T35</v>
      </c>
      <c r="C72" s="59">
        <f>'force required - grasp'!B66</f>
        <v>0.52800000000000002</v>
      </c>
      <c r="D72" s="59">
        <f>'force required - grasp'!D66</f>
        <v>8.8040000000000003</v>
      </c>
      <c r="E72" s="59">
        <f>'force required - grasp1'!B54</f>
        <v>4.1689999999999996</v>
      </c>
      <c r="F72" s="59">
        <f>'force required - grasp1'!D54</f>
        <v>11.955</v>
      </c>
      <c r="G72" s="101">
        <f t="shared" si="2"/>
        <v>20</v>
      </c>
    </row>
    <row r="73" spans="1:7" ht="90" customHeight="1" x14ac:dyDescent="0.25">
      <c r="A73" s="104" t="str">
        <f>formatting!B28</f>
        <v>Kit-T22</v>
      </c>
      <c r="C73" s="59">
        <f>'force required - grasp'!B28</f>
        <v>0.55800000000000005</v>
      </c>
      <c r="D73" s="59">
        <f>'force required - grasp'!D28</f>
        <v>42.219000000000001</v>
      </c>
      <c r="E73" s="59">
        <f>'force required - grasp1'!B16</f>
        <v>4.2779999999999996</v>
      </c>
      <c r="F73" s="59">
        <f>'force required - grasp1'!D16</f>
        <v>495.21800000000002</v>
      </c>
      <c r="G73" s="101">
        <f t="shared" si="2"/>
        <v>20</v>
      </c>
    </row>
    <row r="74" spans="1:7" ht="90" customHeight="1" x14ac:dyDescent="0.25">
      <c r="A74" s="104" t="str">
        <f>formatting!B70</f>
        <v>Rinse_Glass-T58</v>
      </c>
      <c r="C74" s="59">
        <f>'force required - grasp'!B70</f>
        <v>3.677</v>
      </c>
      <c r="D74" s="59">
        <f>'force required - grasp'!D70</f>
        <v>17.608000000000001</v>
      </c>
      <c r="E74" s="59">
        <f>'force required - grasp1'!B58</f>
        <v>4.3090000000000002</v>
      </c>
      <c r="F74" s="59">
        <f>'force required - grasp1'!D58</f>
        <v>4.3090000000000002</v>
      </c>
      <c r="G74" s="101">
        <f t="shared" si="2"/>
        <v>20</v>
      </c>
    </row>
    <row r="75" spans="1:7" ht="90" customHeight="1" x14ac:dyDescent="0.25">
      <c r="A75" s="104" t="str">
        <f>formatting!B65</f>
        <v>Rinse_Glass-T34</v>
      </c>
      <c r="C75" s="59">
        <f>'force required - grasp'!B65</f>
        <v>2.35</v>
      </c>
      <c r="D75" s="59">
        <f>'force required - grasp'!D65</f>
        <v>3.0350000000000001</v>
      </c>
      <c r="E75" s="59">
        <f>'force required - grasp1'!B53</f>
        <v>4.7510000000000003</v>
      </c>
      <c r="F75" s="59">
        <f>'force required - grasp1'!D53</f>
        <v>4.7510000000000003</v>
      </c>
      <c r="G75" s="101">
        <f t="shared" si="2"/>
        <v>20</v>
      </c>
    </row>
    <row r="76" spans="1:7" ht="90" customHeight="1" x14ac:dyDescent="0.25">
      <c r="A76" s="104" t="str">
        <f>formatting!B64</f>
        <v>Rinse_Glass-T2</v>
      </c>
      <c r="C76" s="59">
        <f>'force required - grasp'!B64</f>
        <v>0.77300000000000002</v>
      </c>
      <c r="D76" s="59">
        <f>'force required - grasp'!D64</f>
        <v>9.9659999999999993</v>
      </c>
      <c r="E76" s="59">
        <f>'force required - grasp1'!B52</f>
        <v>6.7050000000000001</v>
      </c>
      <c r="F76" s="59">
        <f>'force required - grasp1'!D52</f>
        <v>26.625</v>
      </c>
      <c r="G76" s="101">
        <f t="shared" si="2"/>
        <v>20</v>
      </c>
    </row>
    <row r="77" spans="1:7" ht="90" customHeight="1" x14ac:dyDescent="0.25">
      <c r="A77" s="104" t="str">
        <f>formatting!B69</f>
        <v>Rinse_Glass-T51</v>
      </c>
      <c r="C77" s="59">
        <f>'force required - grasp'!B69</f>
        <v>7.1760000000000002</v>
      </c>
      <c r="D77" s="59">
        <f>'force required - grasp'!D69</f>
        <v>250.51499999999999</v>
      </c>
      <c r="E77" s="59">
        <f>'force required - grasp1'!B57</f>
        <v>7.1760000000000002</v>
      </c>
      <c r="F77" s="59">
        <f>'force required - grasp1'!D57</f>
        <v>250.51499999999999</v>
      </c>
      <c r="G77" s="101">
        <f t="shared" si="2"/>
        <v>20</v>
      </c>
    </row>
    <row r="78" spans="1:7" ht="90" customHeight="1" x14ac:dyDescent="0.25">
      <c r="A78" s="104" t="str">
        <f>formatting!B61</f>
        <v>Rinse_Glass-C12</v>
      </c>
      <c r="C78" s="59">
        <f>'force required - grasp'!B61</f>
        <v>7.3</v>
      </c>
      <c r="D78" s="59">
        <f>'force required - grasp'!D61</f>
        <v>25.634</v>
      </c>
      <c r="E78" s="59">
        <f>'force required - grasp1'!B49</f>
        <v>7.3</v>
      </c>
      <c r="F78" s="59">
        <f>'force required - grasp1'!D49</f>
        <v>25.634</v>
      </c>
      <c r="G78" s="101">
        <f t="shared" si="2"/>
        <v>20</v>
      </c>
    </row>
    <row r="79" spans="1:7" ht="90" customHeight="1" x14ac:dyDescent="0.25">
      <c r="A79" s="104" t="str">
        <f>formatting!B71</f>
        <v>Rinse_Glass-T69</v>
      </c>
      <c r="C79" s="59">
        <f>'force required - grasp'!B71</f>
        <v>1.048</v>
      </c>
      <c r="D79" s="59">
        <f>'force required - grasp'!D71</f>
        <v>6.585</v>
      </c>
      <c r="E79" s="59">
        <f>'force required - grasp1'!B59</f>
        <v>8.3889999999999993</v>
      </c>
      <c r="F79" s="59">
        <f>'force required - grasp1'!D59</f>
        <v>21.036000000000001</v>
      </c>
      <c r="G79" s="101">
        <f t="shared" si="2"/>
        <v>20</v>
      </c>
    </row>
    <row r="80" spans="1:7" ht="90" customHeight="1" x14ac:dyDescent="0.25">
      <c r="A80" s="104" t="str">
        <f>formatting!B59</f>
        <v>Needle_Cap-T28</v>
      </c>
      <c r="C80" s="59">
        <f>'force required - grasp'!B59</f>
        <v>14.263999999999999</v>
      </c>
      <c r="D80" s="59">
        <f>'force required - grasp'!D59</f>
        <v>14.263999999999999</v>
      </c>
      <c r="E80" s="59">
        <f>'force required - grasp1'!B30</f>
        <v>14.263999999999999</v>
      </c>
      <c r="F80" s="59">
        <f>'force required - grasp1'!D30</f>
        <v>14.263999999999999</v>
      </c>
      <c r="G80" s="101">
        <f t="shared" si="2"/>
        <v>20</v>
      </c>
    </row>
    <row r="81" spans="1:7" ht="90" customHeight="1" x14ac:dyDescent="0.25">
      <c r="A81" s="104" t="str">
        <f>formatting!B60</f>
        <v>Needle_Cap-T4</v>
      </c>
      <c r="C81" s="59">
        <f>'force required - grasp'!B60</f>
        <v>15.824999999999999</v>
      </c>
      <c r="D81" s="59">
        <f>'force required - grasp'!D60</f>
        <v>15.824999999999999</v>
      </c>
      <c r="E81" s="59">
        <f>'force required - grasp1'!B31</f>
        <v>15.824999999999999</v>
      </c>
      <c r="F81" s="59">
        <f>'force required - grasp1'!D31</f>
        <v>15.824999999999999</v>
      </c>
      <c r="G81" s="101">
        <f t="shared" si="2"/>
        <v>20</v>
      </c>
    </row>
    <row r="82" spans="1:7" ht="90" customHeight="1" x14ac:dyDescent="0.25">
      <c r="A82" s="104" t="str">
        <f>formatting!B58</f>
        <v>Needle_Cap-C14</v>
      </c>
      <c r="C82" s="59">
        <f>'force required - grasp'!B58</f>
        <v>15.959</v>
      </c>
      <c r="D82" s="59">
        <f>'force required - grasp'!D58</f>
        <v>15.959</v>
      </c>
      <c r="E82" s="59">
        <f>'force required - grasp1'!B29</f>
        <v>15.959</v>
      </c>
      <c r="F82" s="59">
        <f>'force required - grasp1'!D29</f>
        <v>15.959</v>
      </c>
      <c r="G82" s="101">
        <f t="shared" si="2"/>
        <v>20</v>
      </c>
    </row>
  </sheetData>
  <autoFilter ref="A1:F1">
    <sortState ref="A2:F82">
      <sortCondition ref="E1"/>
    </sortState>
  </autoFilter>
  <conditionalFormatting sqref="C2:F82">
    <cfRule type="expression" dxfId="22" priority="1">
      <formula>C2&gt;$H$1</formula>
    </cfRule>
  </conditionalFormatting>
  <pageMargins left="0.7" right="0.7" top="0.75" bottom="0.75" header="0.3" footer="0.3"/>
  <pageSetup orientation="portrait"/>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5">
    <tabColor rgb="FFFFC000"/>
  </sheetPr>
  <dimension ref="A1:AM82"/>
  <sheetViews>
    <sheetView workbookViewId="0">
      <selection activeCell="A30" sqref="A30"/>
    </sheetView>
  </sheetViews>
  <sheetFormatPr baseColWidth="10" defaultColWidth="11.42578125" defaultRowHeight="15" x14ac:dyDescent="0.25"/>
  <cols>
    <col min="1" max="1" width="14.85546875" style="101" bestFit="1" customWidth="1"/>
    <col min="2" max="2" width="6" style="101" bestFit="1" customWidth="1"/>
    <col min="3" max="3" width="7.85546875" style="101" bestFit="1" customWidth="1"/>
    <col min="4" max="4" width="7" style="101" bestFit="1" customWidth="1"/>
    <col min="5" max="5" width="7.7109375" style="101" bestFit="1" customWidth="1"/>
    <col min="6" max="6" width="17.85546875" style="101" bestFit="1" customWidth="1"/>
    <col min="7" max="7" width="8.42578125" style="101" bestFit="1" customWidth="1"/>
    <col min="8" max="8" width="12" style="101" bestFit="1" customWidth="1"/>
    <col min="9" max="9" width="14.140625" style="101" bestFit="1" customWidth="1"/>
    <col min="10" max="10" width="14.85546875" style="101" bestFit="1" customWidth="1"/>
    <col min="11" max="11" width="14.140625" style="101" bestFit="1" customWidth="1"/>
    <col min="12" max="12" width="14.85546875" style="101" bestFit="1" customWidth="1"/>
    <col min="13" max="13" width="14" style="101" bestFit="1" customWidth="1"/>
    <col min="14" max="14" width="14.7109375" style="101" bestFit="1" customWidth="1"/>
    <col min="15" max="15" width="13.28515625" style="101" bestFit="1" customWidth="1"/>
    <col min="16" max="16" width="12.85546875" style="101" bestFit="1" customWidth="1"/>
    <col min="17" max="17" width="12.7109375" style="101" bestFit="1" customWidth="1"/>
    <col min="18" max="18" width="18.28515625" style="101" bestFit="1" customWidth="1"/>
    <col min="19" max="19" width="19" style="101" bestFit="1" customWidth="1"/>
    <col min="20" max="20" width="18.28515625" style="101" bestFit="1" customWidth="1"/>
    <col min="21" max="21" width="19" style="101" bestFit="1" customWidth="1"/>
    <col min="22" max="22" width="18.140625" style="101" bestFit="1" customWidth="1"/>
    <col min="23" max="23" width="18.85546875" style="101" bestFit="1" customWidth="1"/>
    <col min="24" max="24" width="17.42578125" style="101" bestFit="1" customWidth="1"/>
    <col min="25" max="25" width="17" style="101" bestFit="1" customWidth="1"/>
    <col min="26" max="26" width="15.42578125" style="101" bestFit="1" customWidth="1"/>
    <col min="27" max="27" width="23.7109375" style="101" bestFit="1" customWidth="1"/>
    <col min="28" max="28" width="13.5703125" style="101" bestFit="1" customWidth="1"/>
    <col min="29" max="29" width="14.7109375" style="101" bestFit="1" customWidth="1"/>
    <col min="30" max="30" width="16.5703125" style="101" bestFit="1" customWidth="1"/>
    <col min="31" max="31" width="14.140625" style="101" bestFit="1" customWidth="1"/>
    <col min="32" max="32" width="14.7109375" style="101" bestFit="1" customWidth="1"/>
    <col min="33" max="33" width="16.7109375" style="101" bestFit="1" customWidth="1"/>
    <col min="34" max="34" width="17.85546875" style="101" bestFit="1" customWidth="1"/>
    <col min="35" max="35" width="16.28515625" style="101" bestFit="1" customWidth="1"/>
    <col min="36" max="36" width="17.5703125" style="101" bestFit="1" customWidth="1"/>
    <col min="37" max="37" width="19.85546875" style="101" bestFit="1" customWidth="1"/>
    <col min="38" max="38" width="12.42578125" style="101" bestFit="1" customWidth="1"/>
    <col min="39" max="39" width="11.140625" style="101" bestFit="1" customWidth="1"/>
    <col min="40" max="65" width="11.42578125" style="101" customWidth="1"/>
    <col min="66" max="16384" width="11.42578125" style="101"/>
  </cols>
  <sheetData>
    <row r="1" spans="1:39" x14ac:dyDescent="0.25">
      <c r="A1" s="101" t="str">
        <f>'force required - obj'!A1</f>
        <v>inf</v>
      </c>
      <c r="B1" s="80" t="s">
        <v>3371</v>
      </c>
      <c r="C1" s="80" t="s">
        <v>3549</v>
      </c>
      <c r="D1" s="80" t="s">
        <v>3373</v>
      </c>
      <c r="E1" s="80" t="s">
        <v>3550</v>
      </c>
      <c r="F1" s="72"/>
      <c r="G1" s="73"/>
      <c r="H1" s="74"/>
      <c r="I1" s="74"/>
      <c r="J1" s="74"/>
      <c r="K1" s="74"/>
      <c r="L1" s="74"/>
      <c r="M1" s="74"/>
      <c r="N1" s="74"/>
      <c r="O1" s="74"/>
      <c r="P1" s="74"/>
      <c r="Q1" s="74"/>
      <c r="R1" s="74"/>
      <c r="S1" s="74"/>
      <c r="T1" s="74"/>
      <c r="U1" s="74"/>
      <c r="V1" s="74"/>
      <c r="W1" s="74"/>
      <c r="X1" s="74"/>
      <c r="Y1" s="74"/>
      <c r="Z1" s="75"/>
      <c r="AA1" s="75"/>
      <c r="AB1" s="75"/>
      <c r="AC1" s="75"/>
      <c r="AD1" s="75"/>
      <c r="AE1" s="75"/>
      <c r="AF1" s="75"/>
      <c r="AG1" s="75"/>
      <c r="AH1" s="75"/>
      <c r="AI1" s="75"/>
      <c r="AJ1" s="75"/>
      <c r="AK1" s="75"/>
      <c r="AL1" s="75"/>
      <c r="AM1" s="75"/>
    </row>
    <row r="2" spans="1:39" x14ac:dyDescent="0.25">
      <c r="A2" s="80" t="s">
        <v>217</v>
      </c>
      <c r="B2" s="101">
        <v>3.9E-2</v>
      </c>
      <c r="C2" s="101" t="s">
        <v>3551</v>
      </c>
      <c r="D2" s="101">
        <v>4.0129999999999999</v>
      </c>
      <c r="E2" s="101" t="s">
        <v>12</v>
      </c>
    </row>
    <row r="3" spans="1:39" x14ac:dyDescent="0.25">
      <c r="A3" s="80" t="s">
        <v>220</v>
      </c>
      <c r="B3" s="101">
        <v>0.32500000000000001</v>
      </c>
      <c r="C3" s="101" t="s">
        <v>3552</v>
      </c>
      <c r="D3" s="101">
        <v>6.1040000000000001</v>
      </c>
      <c r="E3" s="101" t="s">
        <v>12</v>
      </c>
    </row>
    <row r="4" spans="1:39" x14ac:dyDescent="0.25">
      <c r="A4" s="80" t="s">
        <v>221</v>
      </c>
      <c r="B4" s="101">
        <v>0.32500000000000001</v>
      </c>
      <c r="C4" s="101" t="s">
        <v>3552</v>
      </c>
      <c r="D4" s="101">
        <v>11.117000000000001</v>
      </c>
      <c r="E4" s="101" t="s">
        <v>12</v>
      </c>
    </row>
    <row r="5" spans="1:39" x14ac:dyDescent="0.25">
      <c r="A5" s="80" t="s">
        <v>222</v>
      </c>
      <c r="B5" s="101">
        <v>5.0999999999999997E-2</v>
      </c>
      <c r="C5" s="101" t="s">
        <v>3551</v>
      </c>
      <c r="D5" s="101">
        <v>4.5279999999999996</v>
      </c>
      <c r="E5" s="101" t="s">
        <v>12</v>
      </c>
    </row>
    <row r="6" spans="1:39" x14ac:dyDescent="0.25">
      <c r="A6" s="80" t="s">
        <v>223</v>
      </c>
      <c r="B6" s="101">
        <v>0.128</v>
      </c>
      <c r="C6" s="101" t="s">
        <v>3553</v>
      </c>
      <c r="D6" s="101">
        <v>2.2719999999999998</v>
      </c>
      <c r="E6" s="101" t="s">
        <v>12</v>
      </c>
    </row>
    <row r="7" spans="1:39" x14ac:dyDescent="0.25">
      <c r="A7" s="80" t="s">
        <v>224</v>
      </c>
      <c r="B7" s="101">
        <v>0.248</v>
      </c>
      <c r="C7" s="101" t="s">
        <v>3552</v>
      </c>
      <c r="D7" s="101">
        <v>6.1040000000000001</v>
      </c>
      <c r="E7" s="101" t="s">
        <v>12</v>
      </c>
    </row>
    <row r="8" spans="1:39" x14ac:dyDescent="0.25">
      <c r="A8" s="80" t="s">
        <v>225</v>
      </c>
      <c r="B8" s="101">
        <v>9.0999999999999998E-2</v>
      </c>
      <c r="C8" s="101" t="s">
        <v>3553</v>
      </c>
      <c r="D8" s="101">
        <v>1.6220000000000001</v>
      </c>
      <c r="E8" s="101" t="s">
        <v>12</v>
      </c>
    </row>
    <row r="9" spans="1:39" x14ac:dyDescent="0.25">
      <c r="A9" s="80" t="s">
        <v>226</v>
      </c>
      <c r="B9" s="101">
        <v>0.24199999999999999</v>
      </c>
      <c r="C9" s="101" t="s">
        <v>3554</v>
      </c>
      <c r="D9" s="101">
        <v>0.33800000000000002</v>
      </c>
      <c r="E9" s="101" t="s">
        <v>12</v>
      </c>
    </row>
    <row r="10" spans="1:39" x14ac:dyDescent="0.25">
      <c r="A10" s="80" t="s">
        <v>227</v>
      </c>
      <c r="B10" s="101">
        <v>0.22900000000000001</v>
      </c>
      <c r="C10" s="101" t="s">
        <v>3554</v>
      </c>
      <c r="D10" s="101">
        <v>21.591000000000001</v>
      </c>
      <c r="E10" s="101" t="s">
        <v>12</v>
      </c>
    </row>
    <row r="11" spans="1:39" x14ac:dyDescent="0.25">
      <c r="A11" s="80" t="s">
        <v>228</v>
      </c>
      <c r="B11" s="101">
        <v>7.6999999999999999E-2</v>
      </c>
      <c r="C11" s="101" t="s">
        <v>3555</v>
      </c>
      <c r="D11" s="101">
        <v>4.1669999999999998</v>
      </c>
      <c r="E11" s="101" t="s">
        <v>12</v>
      </c>
    </row>
    <row r="12" spans="1:39" x14ac:dyDescent="0.25">
      <c r="A12" s="80" t="s">
        <v>229</v>
      </c>
      <c r="B12" s="101">
        <v>9.7000000000000003E-2</v>
      </c>
      <c r="C12" s="101" t="s">
        <v>3551</v>
      </c>
      <c r="D12" s="101">
        <v>64.608000000000004</v>
      </c>
      <c r="E12" s="101" t="s">
        <v>174</v>
      </c>
    </row>
    <row r="13" spans="1:39" x14ac:dyDescent="0.25">
      <c r="A13" s="80" t="s">
        <v>230</v>
      </c>
      <c r="B13" s="101">
        <v>0.14099999999999999</v>
      </c>
      <c r="C13" s="101" t="s">
        <v>3554</v>
      </c>
      <c r="D13" s="101">
        <v>49.62</v>
      </c>
      <c r="E13" s="101" t="s">
        <v>174</v>
      </c>
    </row>
    <row r="14" spans="1:39" x14ac:dyDescent="0.25">
      <c r="A14" s="80" t="s">
        <v>231</v>
      </c>
      <c r="B14" s="101">
        <v>6.8000000000000005E-2</v>
      </c>
      <c r="C14" s="101" t="s">
        <v>3551</v>
      </c>
      <c r="D14" s="101">
        <v>61.274000000000001</v>
      </c>
      <c r="E14" s="101" t="s">
        <v>174</v>
      </c>
    </row>
    <row r="15" spans="1:39" x14ac:dyDescent="0.25">
      <c r="A15" s="80" t="s">
        <v>232</v>
      </c>
      <c r="B15" s="101">
        <v>4.2999999999999997E-2</v>
      </c>
      <c r="C15" s="101" t="s">
        <v>3555</v>
      </c>
      <c r="D15" s="101">
        <v>29.815000000000001</v>
      </c>
      <c r="E15" s="101" t="s">
        <v>174</v>
      </c>
    </row>
    <row r="16" spans="1:39" x14ac:dyDescent="0.25">
      <c r="A16" s="80" t="s">
        <v>233</v>
      </c>
      <c r="B16" s="101">
        <v>4.2999999999999997E-2</v>
      </c>
      <c r="C16" s="101" t="s">
        <v>3555</v>
      </c>
      <c r="D16" s="101">
        <v>29.815000000000001</v>
      </c>
      <c r="E16" s="101" t="s">
        <v>174</v>
      </c>
    </row>
    <row r="17" spans="1:5" x14ac:dyDescent="0.25">
      <c r="A17" s="80" t="s">
        <v>234</v>
      </c>
      <c r="B17" s="101">
        <v>3.7999999999999999E-2</v>
      </c>
      <c r="C17" s="101" t="s">
        <v>3552</v>
      </c>
      <c r="D17" s="101">
        <v>14.396000000000001</v>
      </c>
      <c r="E17" s="101" t="s">
        <v>174</v>
      </c>
    </row>
    <row r="18" spans="1:5" x14ac:dyDescent="0.25">
      <c r="A18" s="80" t="s">
        <v>235</v>
      </c>
      <c r="B18" s="101">
        <v>2.8000000000000001E-2</v>
      </c>
      <c r="C18" s="101" t="s">
        <v>3551</v>
      </c>
      <c r="D18" s="101">
        <v>49.62</v>
      </c>
      <c r="E18" s="101" t="s">
        <v>174</v>
      </c>
    </row>
    <row r="19" spans="1:5" x14ac:dyDescent="0.25">
      <c r="A19" s="80" t="s">
        <v>236</v>
      </c>
      <c r="B19">
        <v>5.3999999999999999E-2</v>
      </c>
      <c r="C19" t="s">
        <v>3552</v>
      </c>
      <c r="D19">
        <v>5.3999999999999999E-2</v>
      </c>
      <c r="E19" t="s">
        <v>3552</v>
      </c>
    </row>
    <row r="20" spans="1:5" x14ac:dyDescent="0.25">
      <c r="A20" s="80" t="s">
        <v>237</v>
      </c>
      <c r="B20">
        <v>1.9E-2</v>
      </c>
      <c r="C20" t="s">
        <v>3554</v>
      </c>
      <c r="D20">
        <v>30.154</v>
      </c>
      <c r="E20" t="s">
        <v>174</v>
      </c>
    </row>
    <row r="21" spans="1:5" x14ac:dyDescent="0.25">
      <c r="A21" s="80" t="s">
        <v>238</v>
      </c>
      <c r="B21">
        <v>1.9E-2</v>
      </c>
      <c r="C21" t="s">
        <v>3554</v>
      </c>
      <c r="D21">
        <v>30.154</v>
      </c>
      <c r="E21" t="s">
        <v>174</v>
      </c>
    </row>
    <row r="22" spans="1:5" x14ac:dyDescent="0.25">
      <c r="A22" s="80" t="s">
        <v>329</v>
      </c>
      <c r="B22">
        <v>1.2999999999999999E-2</v>
      </c>
      <c r="C22" t="s">
        <v>3551</v>
      </c>
      <c r="D22">
        <v>52.097000000000001</v>
      </c>
      <c r="E22" t="s">
        <v>174</v>
      </c>
    </row>
    <row r="23" spans="1:5" x14ac:dyDescent="0.25">
      <c r="A23" s="80" t="s">
        <v>240</v>
      </c>
      <c r="B23">
        <v>0.19800000000000001</v>
      </c>
      <c r="C23" t="s">
        <v>3553</v>
      </c>
      <c r="D23">
        <v>42.414000000000001</v>
      </c>
      <c r="E23" t="s">
        <v>139</v>
      </c>
    </row>
    <row r="24" spans="1:5" x14ac:dyDescent="0.25">
      <c r="A24" s="80" t="s">
        <v>241</v>
      </c>
      <c r="B24">
        <v>0.74399999999999999</v>
      </c>
      <c r="C24" t="s">
        <v>3551</v>
      </c>
      <c r="D24">
        <v>46.27</v>
      </c>
      <c r="E24" t="s">
        <v>139</v>
      </c>
    </row>
    <row r="25" spans="1:5" x14ac:dyDescent="0.25">
      <c r="A25" s="80" t="s">
        <v>242</v>
      </c>
      <c r="B25">
        <v>0.752</v>
      </c>
      <c r="C25" t="s">
        <v>3551</v>
      </c>
      <c r="D25">
        <v>48.731999999999999</v>
      </c>
      <c r="E25" t="s">
        <v>139</v>
      </c>
    </row>
    <row r="26" spans="1:5" x14ac:dyDescent="0.25">
      <c r="A26" s="80" t="s">
        <v>243</v>
      </c>
      <c r="B26">
        <v>1.8169999999999999</v>
      </c>
      <c r="C26" t="s">
        <v>3551</v>
      </c>
      <c r="D26">
        <v>92.540999999999997</v>
      </c>
      <c r="E26" t="s">
        <v>139</v>
      </c>
    </row>
    <row r="27" spans="1:5" x14ac:dyDescent="0.25">
      <c r="A27" s="80" t="s">
        <v>244</v>
      </c>
      <c r="B27">
        <v>1.0549999999999999</v>
      </c>
      <c r="C27" t="s">
        <v>3556</v>
      </c>
      <c r="D27">
        <v>205.87700000000001</v>
      </c>
      <c r="E27" t="s">
        <v>139</v>
      </c>
    </row>
    <row r="28" spans="1:5" x14ac:dyDescent="0.25">
      <c r="A28" s="80" t="s">
        <v>245</v>
      </c>
      <c r="B28">
        <v>0.55800000000000005</v>
      </c>
      <c r="C28" t="s">
        <v>3556</v>
      </c>
      <c r="D28">
        <v>42.219000000000001</v>
      </c>
      <c r="E28" t="s">
        <v>139</v>
      </c>
    </row>
    <row r="29" spans="1:5" x14ac:dyDescent="0.25">
      <c r="A29" s="80" t="s">
        <v>246</v>
      </c>
      <c r="B29">
        <v>0.48799999999999999</v>
      </c>
      <c r="C29" t="s">
        <v>3553</v>
      </c>
      <c r="D29">
        <v>72.423000000000002</v>
      </c>
      <c r="E29" t="s">
        <v>139</v>
      </c>
    </row>
    <row r="30" spans="1:5" x14ac:dyDescent="0.25">
      <c r="A30" s="80" t="s">
        <v>247</v>
      </c>
      <c r="B30">
        <v>2E-3</v>
      </c>
      <c r="C30" t="s">
        <v>3552</v>
      </c>
      <c r="D30">
        <v>2E-3</v>
      </c>
      <c r="E30" t="s">
        <v>3552</v>
      </c>
    </row>
    <row r="31" spans="1:5" x14ac:dyDescent="0.25">
      <c r="A31" s="80" t="s">
        <v>248</v>
      </c>
      <c r="B31">
        <v>0.03</v>
      </c>
      <c r="C31" t="s">
        <v>3551</v>
      </c>
      <c r="D31">
        <v>41.59</v>
      </c>
      <c r="E31" t="s">
        <v>180</v>
      </c>
    </row>
    <row r="32" spans="1:5" x14ac:dyDescent="0.25">
      <c r="A32" s="80" t="s">
        <v>249</v>
      </c>
      <c r="B32">
        <v>9.0999999999999998E-2</v>
      </c>
      <c r="C32" t="s">
        <v>3551</v>
      </c>
      <c r="D32">
        <v>219.41900000000001</v>
      </c>
      <c r="E32" t="s">
        <v>181</v>
      </c>
    </row>
    <row r="33" spans="1:5" x14ac:dyDescent="0.25">
      <c r="A33" s="80" t="s">
        <v>250</v>
      </c>
      <c r="B33">
        <v>0.27300000000000002</v>
      </c>
      <c r="C33" t="s">
        <v>3551</v>
      </c>
      <c r="D33">
        <v>222.51599999999999</v>
      </c>
      <c r="E33" t="s">
        <v>181</v>
      </c>
    </row>
    <row r="34" spans="1:5" x14ac:dyDescent="0.25">
      <c r="A34" s="80" t="s">
        <v>251</v>
      </c>
      <c r="B34">
        <v>0.14299999999999999</v>
      </c>
      <c r="C34" t="s">
        <v>3551</v>
      </c>
      <c r="D34">
        <v>183.946</v>
      </c>
      <c r="E34" t="s">
        <v>181</v>
      </c>
    </row>
    <row r="35" spans="1:5" x14ac:dyDescent="0.25">
      <c r="A35" s="80" t="s">
        <v>252</v>
      </c>
      <c r="B35">
        <v>4.8000000000000001E-2</v>
      </c>
      <c r="C35" t="s">
        <v>3551</v>
      </c>
      <c r="D35">
        <v>185.49199999999999</v>
      </c>
      <c r="E35" t="s">
        <v>181</v>
      </c>
    </row>
    <row r="36" spans="1:5" x14ac:dyDescent="0.25">
      <c r="A36" s="80" t="s">
        <v>253</v>
      </c>
      <c r="B36">
        <v>3.3000000000000002E-2</v>
      </c>
      <c r="C36" t="s">
        <v>3551</v>
      </c>
      <c r="D36">
        <v>180.339</v>
      </c>
      <c r="E36" t="s">
        <v>181</v>
      </c>
    </row>
    <row r="37" spans="1:5" x14ac:dyDescent="0.25">
      <c r="A37" s="80" t="s">
        <v>254</v>
      </c>
      <c r="B37">
        <v>0.06</v>
      </c>
      <c r="C37" t="s">
        <v>3551</v>
      </c>
      <c r="D37">
        <v>185.49199999999999</v>
      </c>
      <c r="E37" t="s">
        <v>181</v>
      </c>
    </row>
    <row r="38" spans="1:5" x14ac:dyDescent="0.25">
      <c r="A38" s="80" t="s">
        <v>255</v>
      </c>
      <c r="B38">
        <v>4.7E-2</v>
      </c>
      <c r="C38" t="s">
        <v>3552</v>
      </c>
      <c r="D38">
        <v>9.6120000000000001</v>
      </c>
      <c r="E38" t="s">
        <v>180</v>
      </c>
    </row>
    <row r="39" spans="1:5" x14ac:dyDescent="0.25">
      <c r="A39" s="80" t="s">
        <v>256</v>
      </c>
      <c r="B39">
        <v>7.3999999999999996E-2</v>
      </c>
      <c r="C39" t="s">
        <v>3551</v>
      </c>
      <c r="D39">
        <v>88.26</v>
      </c>
      <c r="E39" t="s">
        <v>180</v>
      </c>
    </row>
    <row r="40" spans="1:5" x14ac:dyDescent="0.25">
      <c r="A40" s="80" t="s">
        <v>257</v>
      </c>
      <c r="B40">
        <v>0.1</v>
      </c>
      <c r="C40" t="s">
        <v>3551</v>
      </c>
      <c r="D40">
        <v>76.638999999999996</v>
      </c>
      <c r="E40" t="s">
        <v>180</v>
      </c>
    </row>
    <row r="41" spans="1:5" x14ac:dyDescent="0.25">
      <c r="A41" s="80" t="s">
        <v>258</v>
      </c>
      <c r="B41">
        <v>0.14899999999999999</v>
      </c>
      <c r="C41" t="s">
        <v>3551</v>
      </c>
      <c r="D41">
        <v>89.462000000000003</v>
      </c>
      <c r="E41" t="s">
        <v>180</v>
      </c>
    </row>
    <row r="42" spans="1:5" x14ac:dyDescent="0.25">
      <c r="A42" s="80" t="s">
        <v>259</v>
      </c>
      <c r="B42">
        <v>4.7E-2</v>
      </c>
      <c r="C42" t="s">
        <v>3552</v>
      </c>
      <c r="D42">
        <v>9.6120000000000001</v>
      </c>
      <c r="E42" t="s">
        <v>180</v>
      </c>
    </row>
    <row r="43" spans="1:5" x14ac:dyDescent="0.25">
      <c r="A43" s="80" t="s">
        <v>260</v>
      </c>
      <c r="B43">
        <v>0.19</v>
      </c>
      <c r="C43" t="s">
        <v>3552</v>
      </c>
      <c r="D43">
        <v>38.319000000000003</v>
      </c>
      <c r="E43" t="s">
        <v>180</v>
      </c>
    </row>
    <row r="44" spans="1:5" x14ac:dyDescent="0.25">
      <c r="A44" s="80" t="s">
        <v>261</v>
      </c>
      <c r="B44">
        <v>4.7E-2</v>
      </c>
      <c r="C44" t="s">
        <v>3555</v>
      </c>
      <c r="D44">
        <v>67.227000000000004</v>
      </c>
      <c r="E44" t="s">
        <v>180</v>
      </c>
    </row>
    <row r="45" spans="1:5" x14ac:dyDescent="0.25">
      <c r="A45" s="80" t="s">
        <v>262</v>
      </c>
      <c r="B45">
        <v>4.7E-2</v>
      </c>
      <c r="C45" t="s">
        <v>3555</v>
      </c>
      <c r="D45">
        <v>18.068000000000001</v>
      </c>
      <c r="E45" t="s">
        <v>180</v>
      </c>
    </row>
    <row r="46" spans="1:5" x14ac:dyDescent="0.25">
      <c r="A46" s="80" t="s">
        <v>330</v>
      </c>
      <c r="B46">
        <v>0.16500000000000001</v>
      </c>
      <c r="C46" t="s">
        <v>3551</v>
      </c>
      <c r="D46">
        <v>65.691000000000003</v>
      </c>
      <c r="E46" t="s">
        <v>180</v>
      </c>
    </row>
    <row r="47" spans="1:5" x14ac:dyDescent="0.25">
      <c r="A47" s="80" t="s">
        <v>264</v>
      </c>
      <c r="B47">
        <v>7.3999999999999996E-2</v>
      </c>
      <c r="C47" t="s">
        <v>3555</v>
      </c>
      <c r="D47">
        <v>107.187</v>
      </c>
      <c r="E47" t="s">
        <v>180</v>
      </c>
    </row>
    <row r="48" spans="1:5" x14ac:dyDescent="0.25">
      <c r="A48" s="80" t="s">
        <v>265</v>
      </c>
      <c r="B48">
        <v>0.16500000000000001</v>
      </c>
      <c r="C48" t="s">
        <v>3551</v>
      </c>
      <c r="D48">
        <v>65.691000000000003</v>
      </c>
      <c r="E48" t="s">
        <v>180</v>
      </c>
    </row>
    <row r="49" spans="1:5" x14ac:dyDescent="0.25">
      <c r="A49" s="80" t="s">
        <v>266</v>
      </c>
      <c r="B49">
        <v>0.05</v>
      </c>
      <c r="C49" t="s">
        <v>3552</v>
      </c>
      <c r="D49">
        <v>11.156000000000001</v>
      </c>
      <c r="E49" t="s">
        <v>180</v>
      </c>
    </row>
    <row r="50" spans="1:5" x14ac:dyDescent="0.25">
      <c r="A50" s="80" t="s">
        <v>267</v>
      </c>
      <c r="B50">
        <v>9.0999999999999998E-2</v>
      </c>
      <c r="C50" t="s">
        <v>3552</v>
      </c>
      <c r="D50">
        <v>13.96</v>
      </c>
      <c r="E50" t="s">
        <v>180</v>
      </c>
    </row>
    <row r="51" spans="1:5" x14ac:dyDescent="0.25">
      <c r="A51" s="80" t="s">
        <v>268</v>
      </c>
      <c r="B51">
        <v>0.152</v>
      </c>
      <c r="C51" t="s">
        <v>3551</v>
      </c>
      <c r="D51">
        <v>78.069999999999993</v>
      </c>
      <c r="E51" t="s">
        <v>180</v>
      </c>
    </row>
    <row r="52" spans="1:5" x14ac:dyDescent="0.25">
      <c r="A52" s="80" t="s">
        <v>269</v>
      </c>
      <c r="B52">
        <v>0.128</v>
      </c>
      <c r="C52" t="s">
        <v>3554</v>
      </c>
      <c r="D52">
        <v>19.378</v>
      </c>
      <c r="E52" t="s">
        <v>180</v>
      </c>
    </row>
    <row r="53" spans="1:5" x14ac:dyDescent="0.25">
      <c r="A53" s="80" t="s">
        <v>270</v>
      </c>
      <c r="B53">
        <v>7.9000000000000001E-2</v>
      </c>
      <c r="C53" t="s">
        <v>3551</v>
      </c>
      <c r="D53">
        <v>43.517000000000003</v>
      </c>
      <c r="E53" t="s">
        <v>183</v>
      </c>
    </row>
    <row r="54" spans="1:5" x14ac:dyDescent="0.25">
      <c r="A54" s="80" t="s">
        <v>271</v>
      </c>
      <c r="B54">
        <v>9.5000000000000001E-2</v>
      </c>
      <c r="C54" t="s">
        <v>3551</v>
      </c>
      <c r="D54">
        <v>41.43</v>
      </c>
      <c r="E54" t="s">
        <v>183</v>
      </c>
    </row>
    <row r="55" spans="1:5" x14ac:dyDescent="0.25">
      <c r="A55" s="80" t="s">
        <v>272</v>
      </c>
      <c r="B55">
        <v>9.5000000000000001E-2</v>
      </c>
      <c r="C55" t="s">
        <v>3551</v>
      </c>
      <c r="D55">
        <v>41.43</v>
      </c>
      <c r="E55" t="s">
        <v>183</v>
      </c>
    </row>
    <row r="56" spans="1:5" x14ac:dyDescent="0.25">
      <c r="A56" s="80" t="s">
        <v>273</v>
      </c>
      <c r="B56">
        <v>7.9000000000000001E-2</v>
      </c>
      <c r="C56" t="s">
        <v>3551</v>
      </c>
      <c r="D56">
        <v>43.517000000000003</v>
      </c>
      <c r="E56" t="s">
        <v>183</v>
      </c>
    </row>
    <row r="57" spans="1:5" x14ac:dyDescent="0.25">
      <c r="A57" s="80" t="s">
        <v>274</v>
      </c>
      <c r="B57">
        <v>5.6000000000000001E-2</v>
      </c>
      <c r="C57" t="s">
        <v>3551</v>
      </c>
      <c r="D57">
        <v>30.058</v>
      </c>
      <c r="E57" t="s">
        <v>183</v>
      </c>
    </row>
    <row r="58" spans="1:5" x14ac:dyDescent="0.25">
      <c r="A58" s="80" t="s">
        <v>275</v>
      </c>
      <c r="B58">
        <v>15.959</v>
      </c>
      <c r="C58" t="s">
        <v>171</v>
      </c>
      <c r="D58">
        <v>15.959</v>
      </c>
      <c r="E58" t="s">
        <v>171</v>
      </c>
    </row>
    <row r="59" spans="1:5" x14ac:dyDescent="0.25">
      <c r="A59" s="80" t="s">
        <v>276</v>
      </c>
      <c r="B59">
        <v>14.263999999999999</v>
      </c>
      <c r="C59" t="s">
        <v>171</v>
      </c>
      <c r="D59">
        <v>14.263999999999999</v>
      </c>
      <c r="E59" t="s">
        <v>171</v>
      </c>
    </row>
    <row r="60" spans="1:5" x14ac:dyDescent="0.25">
      <c r="A60" s="80" t="s">
        <v>277</v>
      </c>
      <c r="B60">
        <v>15.824999999999999</v>
      </c>
      <c r="C60" t="s">
        <v>171</v>
      </c>
      <c r="D60">
        <v>15.824999999999999</v>
      </c>
      <c r="E60" t="s">
        <v>171</v>
      </c>
    </row>
    <row r="61" spans="1:5" x14ac:dyDescent="0.25">
      <c r="A61" s="80" t="s">
        <v>278</v>
      </c>
      <c r="B61">
        <v>7.3</v>
      </c>
      <c r="C61" t="s">
        <v>3554</v>
      </c>
      <c r="D61">
        <v>25.634</v>
      </c>
      <c r="E61" t="s">
        <v>3556</v>
      </c>
    </row>
    <row r="62" spans="1:5" x14ac:dyDescent="0.25">
      <c r="A62" s="80" t="s">
        <v>279</v>
      </c>
      <c r="B62">
        <v>1.8460000000000001</v>
      </c>
      <c r="C62" t="s">
        <v>3551</v>
      </c>
      <c r="D62">
        <v>12.997999999999999</v>
      </c>
      <c r="E62" t="s">
        <v>3556</v>
      </c>
    </row>
    <row r="63" spans="1:5" x14ac:dyDescent="0.25">
      <c r="A63" s="80" t="s">
        <v>280</v>
      </c>
      <c r="B63">
        <v>6.0970000000000004</v>
      </c>
      <c r="C63" t="s">
        <v>3553</v>
      </c>
      <c r="D63">
        <v>137.78299999999999</v>
      </c>
      <c r="E63" t="s">
        <v>3556</v>
      </c>
    </row>
    <row r="64" spans="1:5" x14ac:dyDescent="0.25">
      <c r="A64" s="80" t="s">
        <v>281</v>
      </c>
      <c r="B64">
        <v>0.77300000000000002</v>
      </c>
      <c r="C64" t="s">
        <v>3551</v>
      </c>
      <c r="D64">
        <v>9.9659999999999993</v>
      </c>
      <c r="E64" t="s">
        <v>3553</v>
      </c>
    </row>
    <row r="65" spans="1:5" x14ac:dyDescent="0.25">
      <c r="A65" s="80" t="s">
        <v>282</v>
      </c>
      <c r="B65">
        <v>2.35</v>
      </c>
      <c r="C65" t="s">
        <v>3553</v>
      </c>
      <c r="D65">
        <v>3.0350000000000001</v>
      </c>
      <c r="E65" t="s">
        <v>3551</v>
      </c>
    </row>
    <row r="66" spans="1:5" x14ac:dyDescent="0.25">
      <c r="A66" s="80" t="s">
        <v>283</v>
      </c>
      <c r="B66">
        <v>0.52800000000000002</v>
      </c>
      <c r="C66" t="s">
        <v>3551</v>
      </c>
      <c r="D66">
        <v>8.8040000000000003</v>
      </c>
      <c r="E66" t="s">
        <v>3553</v>
      </c>
    </row>
    <row r="67" spans="1:5" x14ac:dyDescent="0.25">
      <c r="A67" s="80" t="s">
        <v>284</v>
      </c>
      <c r="B67">
        <v>0</v>
      </c>
      <c r="C67" t="s">
        <v>3391</v>
      </c>
      <c r="D67">
        <v>0</v>
      </c>
      <c r="E67" t="s">
        <v>3391</v>
      </c>
    </row>
    <row r="68" spans="1:5" x14ac:dyDescent="0.25">
      <c r="A68" s="80" t="s">
        <v>285</v>
      </c>
      <c r="B68">
        <v>1.944</v>
      </c>
      <c r="C68" t="s">
        <v>3551</v>
      </c>
      <c r="D68">
        <v>6.6319999999999997</v>
      </c>
      <c r="E68" t="s">
        <v>3556</v>
      </c>
    </row>
    <row r="69" spans="1:5" x14ac:dyDescent="0.25">
      <c r="A69" s="80" t="s">
        <v>286</v>
      </c>
      <c r="B69">
        <v>7.1760000000000002</v>
      </c>
      <c r="C69" t="s">
        <v>3553</v>
      </c>
      <c r="D69">
        <v>250.51499999999999</v>
      </c>
      <c r="E69" t="s">
        <v>3555</v>
      </c>
    </row>
    <row r="70" spans="1:5" x14ac:dyDescent="0.25">
      <c r="A70" s="80" t="s">
        <v>287</v>
      </c>
      <c r="B70">
        <v>3.677</v>
      </c>
      <c r="C70" t="s">
        <v>3553</v>
      </c>
      <c r="D70">
        <v>17.608000000000001</v>
      </c>
      <c r="E70" t="s">
        <v>3556</v>
      </c>
    </row>
    <row r="71" spans="1:5" x14ac:dyDescent="0.25">
      <c r="A71" s="80" t="s">
        <v>288</v>
      </c>
      <c r="B71">
        <v>1.048</v>
      </c>
      <c r="C71" t="s">
        <v>3553</v>
      </c>
      <c r="D71">
        <v>6.585</v>
      </c>
      <c r="E71" t="s">
        <v>3555</v>
      </c>
    </row>
    <row r="72" spans="1:5" x14ac:dyDescent="0.25">
      <c r="A72" s="80" t="s">
        <v>289</v>
      </c>
      <c r="B72">
        <v>2.3E-2</v>
      </c>
      <c r="C72" t="s">
        <v>3552</v>
      </c>
      <c r="D72">
        <v>159.04300000000001</v>
      </c>
      <c r="E72" t="s">
        <v>180</v>
      </c>
    </row>
    <row r="73" spans="1:5" x14ac:dyDescent="0.25">
      <c r="A73" s="80" t="s">
        <v>290</v>
      </c>
      <c r="B73">
        <v>4.0000000000000001E-3</v>
      </c>
      <c r="C73" t="s">
        <v>3554</v>
      </c>
      <c r="D73">
        <v>87.454999999999998</v>
      </c>
      <c r="E73" t="s">
        <v>180</v>
      </c>
    </row>
    <row r="74" spans="1:5" x14ac:dyDescent="0.25">
      <c r="A74" s="80" t="s">
        <v>331</v>
      </c>
      <c r="B74">
        <v>7.2999999999999995E-2</v>
      </c>
      <c r="C74" t="s">
        <v>3551</v>
      </c>
      <c r="D74">
        <v>14.962999999999999</v>
      </c>
      <c r="E74" t="s">
        <v>139</v>
      </c>
    </row>
    <row r="75" spans="1:5" x14ac:dyDescent="0.25">
      <c r="A75" s="80" t="s">
        <v>292</v>
      </c>
      <c r="B75">
        <v>5.0000000000000001E-3</v>
      </c>
      <c r="C75" t="s">
        <v>3551</v>
      </c>
      <c r="D75">
        <v>6.3460000000000001</v>
      </c>
      <c r="E75" t="s">
        <v>180</v>
      </c>
    </row>
    <row r="76" spans="1:5" x14ac:dyDescent="0.25">
      <c r="A76" s="80" t="s">
        <v>293</v>
      </c>
      <c r="B76">
        <v>1.7999999999999999E-2</v>
      </c>
      <c r="C76" t="s">
        <v>3556</v>
      </c>
      <c r="D76">
        <v>67.959999999999994</v>
      </c>
      <c r="E76" t="s">
        <v>77</v>
      </c>
    </row>
    <row r="77" spans="1:5" x14ac:dyDescent="0.25">
      <c r="A77" s="80" t="s">
        <v>294</v>
      </c>
      <c r="B77">
        <v>4.5999999999999999E-2</v>
      </c>
      <c r="C77" t="s">
        <v>3552</v>
      </c>
      <c r="D77">
        <v>177.28700000000001</v>
      </c>
      <c r="E77" t="s">
        <v>77</v>
      </c>
    </row>
    <row r="78" spans="1:5" x14ac:dyDescent="0.25">
      <c r="A78" s="80" t="s">
        <v>295</v>
      </c>
      <c r="B78">
        <v>4.5999999999999999E-2</v>
      </c>
      <c r="C78" t="s">
        <v>3552</v>
      </c>
      <c r="D78">
        <v>177.28700000000001</v>
      </c>
      <c r="E78" t="s">
        <v>77</v>
      </c>
    </row>
    <row r="79" spans="1:5" x14ac:dyDescent="0.25">
      <c r="A79" s="80" t="s">
        <v>296</v>
      </c>
      <c r="B79">
        <v>0.98899999999999999</v>
      </c>
      <c r="C79" t="s">
        <v>3554</v>
      </c>
      <c r="D79">
        <v>333.78300000000002</v>
      </c>
      <c r="E79" t="s">
        <v>196</v>
      </c>
    </row>
    <row r="80" spans="1:5" x14ac:dyDescent="0.25">
      <c r="A80" s="80" t="s">
        <v>297</v>
      </c>
      <c r="B80">
        <v>0.59299999999999997</v>
      </c>
      <c r="C80" t="s">
        <v>3551</v>
      </c>
      <c r="D80">
        <v>262.834</v>
      </c>
      <c r="E80" t="s">
        <v>196</v>
      </c>
    </row>
    <row r="81" spans="1:5" x14ac:dyDescent="0.25">
      <c r="A81" s="80" t="s">
        <v>298</v>
      </c>
      <c r="B81">
        <v>0.78600000000000003</v>
      </c>
      <c r="C81" t="s">
        <v>3553</v>
      </c>
      <c r="D81">
        <v>165.37</v>
      </c>
      <c r="E81" t="s">
        <v>196</v>
      </c>
    </row>
    <row r="82" spans="1:5" x14ac:dyDescent="0.25">
      <c r="A82" s="80" t="s">
        <v>299</v>
      </c>
      <c r="B82">
        <v>0.57099999999999995</v>
      </c>
      <c r="C82" t="s">
        <v>3553</v>
      </c>
      <c r="D82">
        <v>64.616</v>
      </c>
      <c r="E82" t="s">
        <v>196</v>
      </c>
    </row>
  </sheetData>
  <conditionalFormatting sqref="B2:AM52">
    <cfRule type="expression" dxfId="21" priority="2">
      <formula>B2&lt;0</formula>
    </cfRule>
    <cfRule type="expression" dxfId="20" priority="3">
      <formula>B2=""</formula>
    </cfRule>
  </conditionalFormatting>
  <conditionalFormatting sqref="B2:B4 D2:D4 F2:F4">
    <cfRule type="expression" dxfId="19" priority="1">
      <formula>B2&gt;$A$1</formula>
    </cfRule>
  </conditionalFormatting>
  <pageMargins left="0.7" right="0.7" top="0.75" bottom="0.75" header="0.3" footer="0.3"/>
  <pageSetup orientation="portrai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8">
    <tabColor rgb="FFC00000"/>
  </sheetPr>
  <dimension ref="A1:K16"/>
  <sheetViews>
    <sheetView zoomScale="80" zoomScaleNormal="80" workbookViewId="0">
      <selection activeCell="R7" sqref="R7"/>
    </sheetView>
  </sheetViews>
  <sheetFormatPr baseColWidth="10" defaultColWidth="11.42578125" defaultRowHeight="90" customHeight="1" x14ac:dyDescent="0.25"/>
  <cols>
    <col min="1" max="1" width="12.5703125" style="104" bestFit="1" customWidth="1"/>
    <col min="2" max="2" width="21.5703125" style="101" customWidth="1"/>
    <col min="3" max="3" width="14.5703125" style="101" bestFit="1" customWidth="1"/>
    <col min="4" max="4" width="30.5703125" style="101" bestFit="1" customWidth="1"/>
    <col min="5" max="5" width="27" style="101" bestFit="1" customWidth="1"/>
    <col min="6" max="8" width="27" style="101" customWidth="1"/>
    <col min="9" max="18" width="11.42578125" style="101" customWidth="1"/>
    <col min="19" max="16384" width="11.42578125" style="101"/>
  </cols>
  <sheetData>
    <row r="1" spans="1:11" s="104" customFormat="1" ht="15.75" customHeight="1" thickBot="1" x14ac:dyDescent="0.3">
      <c r="A1" s="76" t="s">
        <v>3557</v>
      </c>
      <c r="B1" s="60" t="s">
        <v>3361</v>
      </c>
      <c r="C1" s="60" t="s">
        <v>3364</v>
      </c>
      <c r="D1" s="104" t="s">
        <v>3558</v>
      </c>
      <c r="E1" s="104" t="s">
        <v>3559</v>
      </c>
      <c r="F1" s="60" t="s">
        <v>3547</v>
      </c>
      <c r="G1" s="104" t="s">
        <v>3560</v>
      </c>
      <c r="H1" s="104" t="s">
        <v>3561</v>
      </c>
      <c r="I1" s="77" t="s">
        <v>3368</v>
      </c>
      <c r="J1" s="77">
        <v>20</v>
      </c>
      <c r="K1" s="77" t="s">
        <v>3369</v>
      </c>
    </row>
    <row r="2" spans="1:11" ht="90" customHeight="1" x14ac:dyDescent="0.25">
      <c r="A2" s="104" t="str">
        <f>formatting!H6</f>
        <v>Kit Tab</v>
      </c>
      <c r="C2" s="101">
        <f>'force required - obj'!B6</f>
        <v>2E-3</v>
      </c>
      <c r="D2" s="101">
        <f>'force required - obj'!D6</f>
        <v>2E-3</v>
      </c>
      <c r="E2" s="101">
        <f>'force required - obj'!F6</f>
        <v>2E-3</v>
      </c>
      <c r="F2" s="101">
        <f>'force required - obj1'!B5</f>
        <v>2E-3</v>
      </c>
      <c r="G2" s="101">
        <f>'force required - obj1'!D5</f>
        <v>2E-3</v>
      </c>
      <c r="H2" s="101">
        <f>'force required - obj1'!F5</f>
        <v>2E-3</v>
      </c>
      <c r="I2" s="101">
        <f t="shared" ref="I2:I16" si="0">$J$1</f>
        <v>20</v>
      </c>
    </row>
    <row r="3" spans="1:11" ht="90" customHeight="1" x14ac:dyDescent="0.25">
      <c r="A3" s="104" t="str">
        <f>formatting!H12</f>
        <v>Red Plug</v>
      </c>
      <c r="C3" s="101">
        <f>'force required - obj'!B12</f>
        <v>4.0000000000000001E-3</v>
      </c>
      <c r="D3" s="101">
        <f>'force required - obj'!D12</f>
        <v>87.454999999999998</v>
      </c>
      <c r="E3" s="101">
        <f>'force required - obj'!F12</f>
        <v>159.04300000000001</v>
      </c>
      <c r="F3" s="101">
        <f>'force required - obj1'!B11</f>
        <v>4.0000000000000001E-3</v>
      </c>
      <c r="G3" s="101">
        <f>'force required - obj1'!D11</f>
        <v>87.454999999999998</v>
      </c>
      <c r="H3" s="101">
        <f>'force required - obj1'!F11</f>
        <v>159.04300000000001</v>
      </c>
      <c r="I3" s="101">
        <f t="shared" si="0"/>
        <v>20</v>
      </c>
    </row>
    <row r="4" spans="1:11" ht="90" customHeight="1" x14ac:dyDescent="0.25">
      <c r="A4" s="104" t="str">
        <f>formatting!H14</f>
        <v>Yellow Plug</v>
      </c>
      <c r="C4" s="101">
        <f>'force required - obj'!B14</f>
        <v>5.0000000000000001E-3</v>
      </c>
      <c r="D4" s="101">
        <f>'force required - obj'!D14</f>
        <v>6.3460000000000001</v>
      </c>
      <c r="E4" s="101">
        <f>'force required - obj'!F14</f>
        <v>6.3460000000000001</v>
      </c>
      <c r="F4" s="101">
        <f>'force required - obj1'!B16</f>
        <v>5.0000000000000001E-3</v>
      </c>
      <c r="G4" s="101">
        <f>'force required - obj1'!D16</f>
        <v>6.3460000000000001</v>
      </c>
      <c r="H4" s="101">
        <f>'force required - obj1'!F16</f>
        <v>6.3460000000000001</v>
      </c>
      <c r="I4" s="101">
        <f t="shared" si="0"/>
        <v>20</v>
      </c>
    </row>
    <row r="5" spans="1:11" ht="90" customHeight="1" x14ac:dyDescent="0.25">
      <c r="A5" s="104" t="str">
        <f>formatting!H15</f>
        <v>Tube Clamp</v>
      </c>
      <c r="C5" s="101">
        <f>'force required - obj'!B15</f>
        <v>1.7999999999999999E-2</v>
      </c>
      <c r="D5" s="101">
        <f>'force required - obj'!D15</f>
        <v>67.959999999999994</v>
      </c>
      <c r="E5" s="101">
        <f>'force required - obj'!F15</f>
        <v>177.28700000000001</v>
      </c>
      <c r="F5" s="101">
        <f>'force required - obj1'!B15</f>
        <v>1.7999999999999999E-2</v>
      </c>
      <c r="G5" s="101">
        <f>'force required - obj1'!D15</f>
        <v>67.959999999999994</v>
      </c>
      <c r="H5" s="101">
        <f>'force required - obj1'!F15</f>
        <v>177.28700000000001</v>
      </c>
      <c r="I5" s="101">
        <f t="shared" si="0"/>
        <v>20</v>
      </c>
    </row>
    <row r="6" spans="1:11" ht="90" customHeight="1" x14ac:dyDescent="0.25">
      <c r="A6" s="104" t="str">
        <f>formatting!H4</f>
        <v>Marker Cap</v>
      </c>
      <c r="C6" s="101">
        <f>'force required - obj'!B4</f>
        <v>1.2999999999999999E-2</v>
      </c>
      <c r="D6" s="101">
        <f>'force required - obj'!D4</f>
        <v>30.154</v>
      </c>
      <c r="E6" s="101">
        <f>'force required - obj'!F4</f>
        <v>52.097000000000001</v>
      </c>
      <c r="F6" s="101">
        <f>'force required - obj1'!B7</f>
        <v>1.9E-2</v>
      </c>
      <c r="G6" s="101">
        <f>'force required - obj1'!D7</f>
        <v>6.0999999999999999E-2</v>
      </c>
      <c r="H6" s="101">
        <f>'force required - obj1'!F7</f>
        <v>30.154</v>
      </c>
      <c r="I6" s="101">
        <f t="shared" si="0"/>
        <v>20</v>
      </c>
    </row>
    <row r="7" spans="1:11" ht="90" customHeight="1" x14ac:dyDescent="0.25">
      <c r="A7" s="104" t="str">
        <f>formatting!H2</f>
        <v>Petri</v>
      </c>
      <c r="C7" s="101">
        <f>'force required - obj'!B2</f>
        <v>3.9E-2</v>
      </c>
      <c r="D7" s="101">
        <f>'force required - obj'!D2</f>
        <v>0.33800000000000002</v>
      </c>
      <c r="E7" s="101">
        <f>'force required - obj'!F2</f>
        <v>21.591000000000001</v>
      </c>
      <c r="F7" s="101">
        <f>'force required - obj1'!B10</f>
        <v>5.6000000000000001E-2</v>
      </c>
      <c r="G7" s="101">
        <f>'force required - obj1'!D10</f>
        <v>0.33800000000000002</v>
      </c>
      <c r="H7" s="101">
        <f>'force required - obj1'!F10</f>
        <v>22.14</v>
      </c>
      <c r="I7" s="101">
        <f t="shared" si="0"/>
        <v>20</v>
      </c>
    </row>
    <row r="8" spans="1:11" ht="90" customHeight="1" x14ac:dyDescent="0.25">
      <c r="A8" s="104" t="str">
        <f>formatting!H3</f>
        <v>Marker</v>
      </c>
      <c r="C8" s="101">
        <f>'force required - obj'!B3</f>
        <v>2.8000000000000001E-2</v>
      </c>
      <c r="D8" s="101">
        <f>'force required - obj'!D3</f>
        <v>14.396000000000001</v>
      </c>
      <c r="E8" s="101">
        <f>'force required - obj'!F3</f>
        <v>64.608000000000004</v>
      </c>
      <c r="F8" s="101">
        <f>'force required - obj1'!B6</f>
        <v>6.8000000000000005E-2</v>
      </c>
      <c r="G8" s="101">
        <f>'force required - obj1'!D6</f>
        <v>49.62</v>
      </c>
      <c r="H8" s="101">
        <f>'force required - obj1'!F6</f>
        <v>64.608000000000004</v>
      </c>
      <c r="I8" s="101">
        <f t="shared" si="0"/>
        <v>20</v>
      </c>
    </row>
    <row r="9" spans="1:11" ht="90" customHeight="1" x14ac:dyDescent="0.25">
      <c r="A9" s="104" t="str">
        <f>formatting!H13</f>
        <v>Glass Vial</v>
      </c>
      <c r="C9" s="101">
        <f>'force required - obj'!B13</f>
        <v>7.2999999999999995E-2</v>
      </c>
      <c r="D9" s="101">
        <f>'force required - obj'!D13</f>
        <v>14.962999999999999</v>
      </c>
      <c r="E9" s="101">
        <f>'force required - obj'!F13</f>
        <v>14.962999999999999</v>
      </c>
      <c r="F9" s="101">
        <f>'force required - obj1'!B3</f>
        <v>7.2999999999999995E-2</v>
      </c>
      <c r="G9" s="101">
        <f>'force required - obj1'!D3</f>
        <v>14.962999999999999</v>
      </c>
      <c r="H9" s="101">
        <f>'force required - obj1'!F3</f>
        <v>14.962999999999999</v>
      </c>
      <c r="I9" s="101">
        <f t="shared" si="0"/>
        <v>20</v>
      </c>
    </row>
    <row r="10" spans="1:11" ht="90" customHeight="1" x14ac:dyDescent="0.25">
      <c r="A10" s="104" t="str">
        <f>formatting!H9</f>
        <v>Needle</v>
      </c>
      <c r="C10" s="101">
        <f>'force required - obj'!B9</f>
        <v>5.6000000000000001E-2</v>
      </c>
      <c r="D10" s="101">
        <f>'force required - obj'!D9</f>
        <v>30.058</v>
      </c>
      <c r="E10" s="101">
        <f>'force required - obj'!F9</f>
        <v>43.517000000000003</v>
      </c>
      <c r="F10" s="101">
        <f>'force required - obj1'!B8</f>
        <v>7.9000000000000001E-2</v>
      </c>
      <c r="G10" s="101">
        <f>'force required - obj1'!D8</f>
        <v>41.43</v>
      </c>
      <c r="H10" s="101">
        <f>'force required - obj1'!F8</f>
        <v>43.517000000000003</v>
      </c>
      <c r="I10" s="101">
        <f t="shared" si="0"/>
        <v>20</v>
      </c>
    </row>
    <row r="11" spans="1:11" ht="90" customHeight="1" x14ac:dyDescent="0.25">
      <c r="A11" s="104" t="str">
        <f>formatting!H8</f>
        <v>Tube</v>
      </c>
      <c r="C11" s="101">
        <f>'force required - obj'!B8</f>
        <v>4.7E-2</v>
      </c>
      <c r="D11" s="101">
        <f>'force required - obj'!D8</f>
        <v>9.6120000000000001</v>
      </c>
      <c r="E11" s="101">
        <f>'force required - obj'!F8</f>
        <v>107.187</v>
      </c>
      <c r="F11" s="101">
        <f>'force required - obj1'!B14</f>
        <v>0.1</v>
      </c>
      <c r="G11" s="101">
        <f>'force required - obj1'!D14</f>
        <v>38.319000000000003</v>
      </c>
      <c r="H11" s="101">
        <f>'force required - obj1'!F14</f>
        <v>105.709</v>
      </c>
      <c r="I11" s="101">
        <f t="shared" si="0"/>
        <v>20</v>
      </c>
    </row>
    <row r="12" spans="1:11" ht="90" customHeight="1" x14ac:dyDescent="0.25">
      <c r="A12" s="104" t="str">
        <f>formatting!H7</f>
        <v>Canister</v>
      </c>
      <c r="C12" s="101">
        <f>'force required - obj'!B7</f>
        <v>0.03</v>
      </c>
      <c r="D12" s="101">
        <f>'force required - obj'!D7</f>
        <v>41.59</v>
      </c>
      <c r="E12" s="101">
        <f>'force required - obj'!F7</f>
        <v>222.51599999999999</v>
      </c>
      <c r="F12" s="101">
        <f>'force required - obj1'!B2</f>
        <v>0.14699999999999999</v>
      </c>
      <c r="G12" s="101">
        <f>'force required - obj1'!D2</f>
        <v>139.548</v>
      </c>
      <c r="H12" s="101">
        <f>'force required - obj1'!F2</f>
        <v>222.51599999999999</v>
      </c>
      <c r="I12" s="101">
        <f t="shared" si="0"/>
        <v>20</v>
      </c>
    </row>
    <row r="13" spans="1:11" ht="90" customHeight="1" x14ac:dyDescent="0.25">
      <c r="A13" s="104" t="str">
        <f>formatting!H16</f>
        <v>Scissors</v>
      </c>
      <c r="C13" s="101">
        <f>'force required - obj'!B16</f>
        <v>0.57099999999999995</v>
      </c>
      <c r="D13" s="101">
        <f>'force required - obj'!D16</f>
        <v>64.616</v>
      </c>
      <c r="E13" s="101">
        <f>'force required - obj'!F16</f>
        <v>333.78300000000002</v>
      </c>
      <c r="F13" s="101">
        <f>'force required - obj1'!B13</f>
        <v>0.57899999999999996</v>
      </c>
      <c r="G13" s="101">
        <f>'force required - obj1'!D13</f>
        <v>64.539000000000001</v>
      </c>
      <c r="H13" s="101">
        <f>'force required - obj1'!F13</f>
        <v>333.78300000000002</v>
      </c>
      <c r="I13" s="101">
        <f t="shared" si="0"/>
        <v>20</v>
      </c>
    </row>
    <row r="14" spans="1:11" ht="90" customHeight="1" x14ac:dyDescent="0.25">
      <c r="A14" s="104" t="str">
        <f>formatting!H5</f>
        <v>Kit</v>
      </c>
      <c r="C14" s="101">
        <f>'force required - obj'!B5</f>
        <v>0.19800000000000001</v>
      </c>
      <c r="D14" s="101">
        <f>'force required - obj'!D5</f>
        <v>42.219000000000001</v>
      </c>
      <c r="E14" s="101">
        <f>'force required - obj'!F5</f>
        <v>205.87700000000001</v>
      </c>
      <c r="F14" s="101">
        <f>'force required - obj1'!B4</f>
        <v>0.752</v>
      </c>
      <c r="G14" s="101">
        <f>'force required - obj1'!D4</f>
        <v>48.731999999999999</v>
      </c>
      <c r="H14" s="101">
        <f>'force required - obj1'!F4</f>
        <v>495.21800000000002</v>
      </c>
      <c r="I14" s="101">
        <f t="shared" si="0"/>
        <v>20</v>
      </c>
    </row>
    <row r="15" spans="1:11" ht="90" customHeight="1" x14ac:dyDescent="0.25">
      <c r="A15" s="104" t="str">
        <f>formatting!H11</f>
        <v>Rinse Glass</v>
      </c>
      <c r="C15" s="101">
        <f>'force required - obj'!B11</f>
        <v>0.52800000000000002</v>
      </c>
      <c r="D15" s="101">
        <f>'force required - obj'!D11</f>
        <v>4.8470000000000004</v>
      </c>
      <c r="E15" s="101">
        <f>'force required - obj'!F11</f>
        <v>250.51499999999999</v>
      </c>
      <c r="F15" s="101">
        <f>'force required - obj1'!B12</f>
        <v>2.1150000000000002</v>
      </c>
      <c r="G15" s="101">
        <f>'force required - obj1'!D12</f>
        <v>6.95</v>
      </c>
      <c r="H15" s="101">
        <f>'force required - obj1'!F12</f>
        <v>250.51499999999999</v>
      </c>
      <c r="I15" s="101">
        <f t="shared" si="0"/>
        <v>20</v>
      </c>
    </row>
    <row r="16" spans="1:11" ht="90" customHeight="1" x14ac:dyDescent="0.25">
      <c r="A16" s="104" t="str">
        <f>formatting!H10</f>
        <v>Needle Cap</v>
      </c>
      <c r="C16" s="101">
        <f>'force required - obj'!B10</f>
        <v>14.263999999999999</v>
      </c>
      <c r="D16" s="101">
        <f>'force required - obj'!D10</f>
        <v>14.263999999999999</v>
      </c>
      <c r="E16" s="101">
        <f>'force required - obj'!F10</f>
        <v>15.959</v>
      </c>
      <c r="F16" s="101">
        <f>'force required - obj1'!B9</f>
        <v>14.263999999999999</v>
      </c>
      <c r="G16" s="101">
        <f>'force required - obj1'!D9</f>
        <v>14.263999999999999</v>
      </c>
      <c r="H16" s="101">
        <f>'force required - obj1'!F9</f>
        <v>15.959</v>
      </c>
      <c r="I16" s="101">
        <f t="shared" si="0"/>
        <v>20</v>
      </c>
    </row>
  </sheetData>
  <autoFilter ref="A1:H1">
    <sortState ref="A2:H16">
      <sortCondition ref="F1"/>
    </sortState>
  </autoFilter>
  <conditionalFormatting sqref="C2:H51">
    <cfRule type="expression" dxfId="18" priority="1">
      <formula>C2&gt;$J$1</formula>
    </cfRule>
  </conditionalFormatting>
  <pageMargins left="0.7" right="0.7" top="0.75" bottom="0.75" header="0.3" footer="0.3"/>
  <pageSetup orientation="portrait"/>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3">
    <tabColor rgb="FFFFC000"/>
  </sheetPr>
  <dimension ref="A1:AM52"/>
  <sheetViews>
    <sheetView workbookViewId="0">
      <selection activeCell="I13" sqref="I13"/>
    </sheetView>
  </sheetViews>
  <sheetFormatPr baseColWidth="10" defaultColWidth="11.42578125" defaultRowHeight="15" x14ac:dyDescent="0.25"/>
  <cols>
    <col min="1" max="1" width="12" style="101" bestFit="1" customWidth="1"/>
    <col min="2" max="2" width="6" style="101" bestFit="1" customWidth="1"/>
    <col min="3" max="3" width="5.7109375" style="101" bestFit="1" customWidth="1"/>
    <col min="4" max="4" width="16.140625" style="101" bestFit="1" customWidth="1"/>
    <col min="5" max="5" width="6.7109375" style="101" bestFit="1" customWidth="1"/>
    <col min="6" max="6" width="17.85546875" style="101" bestFit="1" customWidth="1"/>
    <col min="7" max="7" width="8.42578125" style="101" bestFit="1" customWidth="1"/>
    <col min="8" max="8" width="12" style="101" bestFit="1" customWidth="1"/>
    <col min="9" max="9" width="14.140625" style="101" bestFit="1" customWidth="1"/>
    <col min="10" max="10" width="14.85546875" style="101" bestFit="1" customWidth="1"/>
    <col min="11" max="11" width="14.140625" style="101" bestFit="1" customWidth="1"/>
    <col min="12" max="12" width="14.85546875" style="101" bestFit="1" customWidth="1"/>
    <col min="13" max="13" width="14" style="101" bestFit="1" customWidth="1"/>
    <col min="14" max="14" width="14.7109375" style="101" bestFit="1" customWidth="1"/>
    <col min="15" max="15" width="13.28515625" style="101" bestFit="1" customWidth="1"/>
    <col min="16" max="16" width="12.85546875" style="101" bestFit="1" customWidth="1"/>
    <col min="17" max="17" width="12.7109375" style="101" bestFit="1" customWidth="1"/>
    <col min="18" max="18" width="18.28515625" style="101" bestFit="1" customWidth="1"/>
    <col min="19" max="19" width="19" style="101" bestFit="1" customWidth="1"/>
    <col min="20" max="20" width="18.28515625" style="101" bestFit="1" customWidth="1"/>
    <col min="21" max="21" width="19" style="101" bestFit="1" customWidth="1"/>
    <col min="22" max="22" width="18.140625" style="101" bestFit="1" customWidth="1"/>
    <col min="23" max="23" width="18.85546875" style="101" bestFit="1" customWidth="1"/>
    <col min="24" max="24" width="17.42578125" style="101" bestFit="1" customWidth="1"/>
    <col min="25" max="25" width="17" style="101" bestFit="1" customWidth="1"/>
    <col min="26" max="26" width="15.42578125" style="101" bestFit="1" customWidth="1"/>
    <col min="27" max="27" width="23.7109375" style="101" bestFit="1" customWidth="1"/>
    <col min="28" max="28" width="13.5703125" style="101" bestFit="1" customWidth="1"/>
    <col min="29" max="29" width="14.7109375" style="101" bestFit="1" customWidth="1"/>
    <col min="30" max="30" width="16.5703125" style="101" bestFit="1" customWidth="1"/>
    <col min="31" max="31" width="14.140625" style="101" bestFit="1" customWidth="1"/>
    <col min="32" max="32" width="14.7109375" style="101" bestFit="1" customWidth="1"/>
    <col min="33" max="33" width="16.7109375" style="101" bestFit="1" customWidth="1"/>
    <col min="34" max="34" width="17.85546875" style="101" bestFit="1" customWidth="1"/>
    <col min="35" max="35" width="16.28515625" style="101" bestFit="1" customWidth="1"/>
    <col min="36" max="36" width="17.5703125" style="101" bestFit="1" customWidth="1"/>
    <col min="37" max="37" width="19.85546875" style="101" bestFit="1" customWidth="1"/>
    <col min="38" max="38" width="12.42578125" style="101" bestFit="1" customWidth="1"/>
    <col min="39" max="39" width="11.140625" style="101" bestFit="1" customWidth="1"/>
    <col min="40" max="65" width="11.42578125" style="101" customWidth="1"/>
    <col min="66" max="16384" width="11.42578125" style="101"/>
  </cols>
  <sheetData>
    <row r="1" spans="1:39" x14ac:dyDescent="0.25">
      <c r="A1" s="101" t="s">
        <v>3562</v>
      </c>
      <c r="B1" s="91" t="s">
        <v>3371</v>
      </c>
      <c r="C1" s="91" t="s">
        <v>212</v>
      </c>
      <c r="D1" s="91" t="s">
        <v>3563</v>
      </c>
      <c r="E1" s="91" t="s">
        <v>3564</v>
      </c>
      <c r="F1" s="91" t="s">
        <v>3565</v>
      </c>
      <c r="G1" s="73"/>
      <c r="H1" s="74"/>
      <c r="I1" s="74"/>
      <c r="J1" s="74"/>
      <c r="K1" s="74"/>
      <c r="L1" s="74"/>
      <c r="M1" s="74"/>
      <c r="N1" s="74"/>
      <c r="O1" s="74"/>
      <c r="P1" s="74"/>
      <c r="Q1" s="74"/>
      <c r="R1" s="74"/>
      <c r="S1" s="74"/>
      <c r="T1" s="74"/>
      <c r="U1" s="74"/>
      <c r="V1" s="74"/>
      <c r="W1" s="74"/>
      <c r="X1" s="74"/>
      <c r="Y1" s="74"/>
      <c r="Z1" s="75"/>
      <c r="AA1" s="75"/>
      <c r="AB1" s="75"/>
      <c r="AC1" s="75"/>
      <c r="AD1" s="75"/>
      <c r="AE1" s="75"/>
      <c r="AF1" s="75"/>
      <c r="AG1" s="75"/>
      <c r="AH1" s="75"/>
      <c r="AI1" s="75"/>
      <c r="AJ1" s="75"/>
      <c r="AK1" s="75"/>
      <c r="AL1" s="75"/>
      <c r="AM1" s="75"/>
    </row>
    <row r="2" spans="1:39" x14ac:dyDescent="0.25">
      <c r="A2" s="91" t="s">
        <v>167</v>
      </c>
      <c r="B2" s="101">
        <v>3.9E-2</v>
      </c>
      <c r="C2" s="101" t="s">
        <v>3377</v>
      </c>
      <c r="D2" s="101">
        <v>0.33800000000000002</v>
      </c>
      <c r="E2" s="101" t="s">
        <v>3382</v>
      </c>
      <c r="F2" s="101">
        <v>21.591000000000001</v>
      </c>
    </row>
    <row r="3" spans="1:39" x14ac:dyDescent="0.25">
      <c r="A3" s="91" t="s">
        <v>9</v>
      </c>
      <c r="B3" s="101">
        <v>2.8000000000000001E-2</v>
      </c>
      <c r="C3" s="101" t="s">
        <v>3376</v>
      </c>
      <c r="D3" s="101">
        <v>14.396000000000001</v>
      </c>
      <c r="E3" s="101" t="s">
        <v>3383</v>
      </c>
      <c r="F3" s="101">
        <v>64.608000000000004</v>
      </c>
    </row>
    <row r="4" spans="1:39" x14ac:dyDescent="0.25">
      <c r="A4" s="91" t="s">
        <v>175</v>
      </c>
      <c r="B4" s="101">
        <v>1.2999999999999999E-2</v>
      </c>
      <c r="C4" s="101" t="s">
        <v>3385</v>
      </c>
      <c r="D4" s="101">
        <v>30.154</v>
      </c>
      <c r="E4" s="101" t="s">
        <v>3386</v>
      </c>
      <c r="F4" s="101">
        <v>52.097000000000001</v>
      </c>
    </row>
    <row r="5" spans="1:39" x14ac:dyDescent="0.25">
      <c r="A5" s="91" t="s">
        <v>16</v>
      </c>
      <c r="B5" s="101">
        <v>0.19800000000000001</v>
      </c>
      <c r="C5" s="101" t="s">
        <v>3389</v>
      </c>
      <c r="D5" s="101">
        <v>42.219000000000001</v>
      </c>
      <c r="E5" s="101" t="s">
        <v>3387</v>
      </c>
      <c r="F5" s="101">
        <v>205.87700000000001</v>
      </c>
    </row>
    <row r="6" spans="1:39" x14ac:dyDescent="0.25">
      <c r="A6" s="91" t="s">
        <v>177</v>
      </c>
      <c r="B6" s="101">
        <v>2E-3</v>
      </c>
      <c r="C6" s="101" t="s">
        <v>3390</v>
      </c>
      <c r="D6" s="101">
        <v>2E-3</v>
      </c>
      <c r="E6" s="101" t="s">
        <v>3390</v>
      </c>
      <c r="F6" s="101">
        <v>2E-3</v>
      </c>
    </row>
    <row r="7" spans="1:39" x14ac:dyDescent="0.25">
      <c r="A7" s="91" t="s">
        <v>179</v>
      </c>
      <c r="B7" s="101">
        <v>0.03</v>
      </c>
      <c r="C7" s="101" t="s">
        <v>3392</v>
      </c>
      <c r="D7" s="101">
        <v>41.59</v>
      </c>
      <c r="E7" s="101" t="s">
        <v>3392</v>
      </c>
      <c r="F7" s="101">
        <v>222.51599999999999</v>
      </c>
    </row>
    <row r="8" spans="1:39" x14ac:dyDescent="0.25">
      <c r="A8" s="91" t="s">
        <v>23</v>
      </c>
      <c r="B8" s="101">
        <v>4.7E-2</v>
      </c>
      <c r="C8" s="101" t="s">
        <v>3394</v>
      </c>
      <c r="D8" s="101">
        <v>9.6120000000000001</v>
      </c>
      <c r="E8" s="101" t="s">
        <v>3394</v>
      </c>
      <c r="F8" s="101">
        <v>107.187</v>
      </c>
    </row>
    <row r="9" spans="1:39" x14ac:dyDescent="0.25">
      <c r="A9" s="91" t="s">
        <v>148</v>
      </c>
      <c r="B9" s="101">
        <v>5.6000000000000001E-2</v>
      </c>
      <c r="C9" s="101" t="s">
        <v>3396</v>
      </c>
      <c r="D9" s="101">
        <v>30.058</v>
      </c>
      <c r="E9" s="101" t="s">
        <v>3396</v>
      </c>
      <c r="F9" s="101">
        <v>43.517000000000003</v>
      </c>
    </row>
    <row r="10" spans="1:39" x14ac:dyDescent="0.25">
      <c r="A10" s="91" t="s">
        <v>187</v>
      </c>
      <c r="B10" s="101">
        <v>14.263999999999999</v>
      </c>
      <c r="C10" s="101" t="s">
        <v>3397</v>
      </c>
      <c r="D10" s="101">
        <v>14.263999999999999</v>
      </c>
      <c r="E10" s="101" t="s">
        <v>3397</v>
      </c>
      <c r="F10" s="101">
        <v>15.959</v>
      </c>
    </row>
    <row r="11" spans="1:39" x14ac:dyDescent="0.25">
      <c r="A11" s="91" t="s">
        <v>188</v>
      </c>
      <c r="B11" s="101">
        <v>0.52800000000000002</v>
      </c>
      <c r="C11" s="101" t="s">
        <v>3401</v>
      </c>
      <c r="D11" s="101">
        <v>4.8470000000000004</v>
      </c>
      <c r="E11" s="101" t="s">
        <v>3401</v>
      </c>
      <c r="F11" s="101">
        <v>250.51499999999999</v>
      </c>
    </row>
    <row r="12" spans="1:39" x14ac:dyDescent="0.25">
      <c r="A12" s="91" t="s">
        <v>189</v>
      </c>
      <c r="B12" s="101">
        <v>4.0000000000000001E-3</v>
      </c>
      <c r="C12" s="101" t="s">
        <v>3390</v>
      </c>
      <c r="D12" s="101">
        <v>87.454999999999998</v>
      </c>
      <c r="E12" s="101" t="s">
        <v>3390</v>
      </c>
      <c r="F12" s="101">
        <v>159.04300000000001</v>
      </c>
    </row>
    <row r="13" spans="1:39" x14ac:dyDescent="0.25">
      <c r="A13" s="91" t="s">
        <v>190</v>
      </c>
      <c r="B13" s="101">
        <v>7.2999999999999995E-2</v>
      </c>
      <c r="C13" s="101" t="s">
        <v>3403</v>
      </c>
      <c r="D13" s="101">
        <v>14.962999999999999</v>
      </c>
      <c r="E13" s="101" t="s">
        <v>3403</v>
      </c>
      <c r="F13" s="101">
        <v>14.962999999999999</v>
      </c>
    </row>
    <row r="14" spans="1:39" x14ac:dyDescent="0.25">
      <c r="A14" s="91" t="s">
        <v>192</v>
      </c>
      <c r="B14" s="101">
        <v>5.0000000000000001E-3</v>
      </c>
      <c r="C14" s="101" t="s">
        <v>3390</v>
      </c>
      <c r="D14" s="101">
        <v>6.3460000000000001</v>
      </c>
      <c r="E14" s="101" t="s">
        <v>3390</v>
      </c>
      <c r="F14" s="101">
        <v>6.3460000000000001</v>
      </c>
    </row>
    <row r="15" spans="1:39" x14ac:dyDescent="0.25">
      <c r="A15" s="91" t="s">
        <v>193</v>
      </c>
      <c r="B15" s="101">
        <v>1.7999999999999999E-2</v>
      </c>
      <c r="C15" s="101" t="s">
        <v>3386</v>
      </c>
      <c r="D15" s="101">
        <v>67.959999999999994</v>
      </c>
      <c r="E15" s="101" t="s">
        <v>3386</v>
      </c>
      <c r="F15" s="101">
        <v>177.28700000000001</v>
      </c>
    </row>
    <row r="16" spans="1:39" x14ac:dyDescent="0.25">
      <c r="A16" s="91" t="s">
        <v>129</v>
      </c>
      <c r="B16" s="101">
        <v>0.57099999999999995</v>
      </c>
      <c r="C16" s="101" t="s">
        <v>3405</v>
      </c>
      <c r="D16" s="101">
        <v>64.616</v>
      </c>
      <c r="E16" s="101" t="s">
        <v>3405</v>
      </c>
      <c r="F16" s="101">
        <v>333.78300000000002</v>
      </c>
    </row>
    <row r="17" spans="1:1" x14ac:dyDescent="0.25">
      <c r="A17" s="74"/>
    </row>
    <row r="18" spans="1:1" x14ac:dyDescent="0.25">
      <c r="A18" s="74"/>
    </row>
    <row r="19" spans="1:1" x14ac:dyDescent="0.25">
      <c r="A19" s="75"/>
    </row>
    <row r="20" spans="1:1" x14ac:dyDescent="0.25">
      <c r="A20" s="75"/>
    </row>
    <row r="21" spans="1:1" x14ac:dyDescent="0.25">
      <c r="A21" s="75"/>
    </row>
    <row r="22" spans="1:1" x14ac:dyDescent="0.25">
      <c r="A22" s="75"/>
    </row>
    <row r="23" spans="1:1" x14ac:dyDescent="0.25">
      <c r="A23" s="75"/>
    </row>
    <row r="24" spans="1:1" x14ac:dyDescent="0.25">
      <c r="A24" s="75"/>
    </row>
    <row r="25" spans="1:1" x14ac:dyDescent="0.25">
      <c r="A25" s="75"/>
    </row>
    <row r="26" spans="1:1" x14ac:dyDescent="0.25">
      <c r="A26" s="75"/>
    </row>
    <row r="27" spans="1:1" x14ac:dyDescent="0.25">
      <c r="A27" s="75"/>
    </row>
    <row r="28" spans="1:1" x14ac:dyDescent="0.25">
      <c r="A28" s="75"/>
    </row>
    <row r="29" spans="1:1" x14ac:dyDescent="0.25">
      <c r="A29" s="75"/>
    </row>
    <row r="30" spans="1:1" x14ac:dyDescent="0.25">
      <c r="A30" s="75"/>
    </row>
    <row r="31" spans="1:1" x14ac:dyDescent="0.25">
      <c r="A31" s="75"/>
    </row>
    <row r="32" spans="1:1" x14ac:dyDescent="0.25">
      <c r="A32" s="75"/>
    </row>
    <row r="33" spans="1:1" x14ac:dyDescent="0.25">
      <c r="A33" s="75"/>
    </row>
    <row r="34" spans="1:1" x14ac:dyDescent="0.25">
      <c r="A34" s="75"/>
    </row>
    <row r="35" spans="1:1" x14ac:dyDescent="0.25">
      <c r="A35" s="75"/>
    </row>
    <row r="36" spans="1:1" x14ac:dyDescent="0.25">
      <c r="A36" s="75"/>
    </row>
    <row r="37" spans="1:1" x14ac:dyDescent="0.25">
      <c r="A37" s="75"/>
    </row>
    <row r="38" spans="1:1" x14ac:dyDescent="0.25">
      <c r="A38" s="75"/>
    </row>
    <row r="39" spans="1:1" x14ac:dyDescent="0.25">
      <c r="A39" s="75"/>
    </row>
    <row r="40" spans="1:1" x14ac:dyDescent="0.25">
      <c r="A40" s="75"/>
    </row>
    <row r="41" spans="1:1" x14ac:dyDescent="0.25">
      <c r="A41" s="75"/>
    </row>
    <row r="42" spans="1:1" x14ac:dyDescent="0.25">
      <c r="A42" s="75"/>
    </row>
    <row r="43" spans="1:1" x14ac:dyDescent="0.25">
      <c r="A43" s="75"/>
    </row>
    <row r="44" spans="1:1" x14ac:dyDescent="0.25">
      <c r="A44" s="75"/>
    </row>
    <row r="45" spans="1:1" x14ac:dyDescent="0.25">
      <c r="A45" s="75"/>
    </row>
    <row r="46" spans="1:1" x14ac:dyDescent="0.25">
      <c r="A46" s="75"/>
    </row>
    <row r="47" spans="1:1" x14ac:dyDescent="0.25">
      <c r="A47" s="75"/>
    </row>
    <row r="48" spans="1:1" x14ac:dyDescent="0.25">
      <c r="A48" s="75"/>
    </row>
    <row r="49" spans="1:1" x14ac:dyDescent="0.25">
      <c r="A49" s="75"/>
    </row>
    <row r="50" spans="1:1" x14ac:dyDescent="0.25">
      <c r="A50" s="75"/>
    </row>
    <row r="51" spans="1:1" x14ac:dyDescent="0.25">
      <c r="A51" s="75"/>
    </row>
    <row r="52" spans="1:1" x14ac:dyDescent="0.25">
      <c r="A52" s="75"/>
    </row>
  </sheetData>
  <conditionalFormatting sqref="B2:AM52">
    <cfRule type="expression" dxfId="17" priority="2">
      <formula>B2&lt;0</formula>
    </cfRule>
    <cfRule type="expression" dxfId="16" priority="3">
      <formula>B2=""</formula>
    </cfRule>
  </conditionalFormatting>
  <conditionalFormatting sqref="B2:B4 D2:D4 F2:F4">
    <cfRule type="expression" dxfId="15" priority="1">
      <formula>B2&gt;$A$1</formula>
    </cfRule>
  </conditionalFormatting>
  <pageMargins left="0.7" right="0.7" top="0.75" bottom="0.75" header="0.3" footer="0.3"/>
  <pageSetup orientation="portrai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6">
    <tabColor rgb="FFFFFF00"/>
  </sheetPr>
  <dimension ref="A1:S260"/>
  <sheetViews>
    <sheetView workbookViewId="0">
      <selection activeCell="H21" sqref="H21"/>
    </sheetView>
  </sheetViews>
  <sheetFormatPr baseColWidth="10" defaultRowHeight="15" x14ac:dyDescent="0.25"/>
  <cols>
    <col min="1" max="1" width="3" style="105" bestFit="1" customWidth="1"/>
    <col min="2" max="2" width="15.42578125" style="95" bestFit="1" customWidth="1"/>
    <col min="3" max="3" width="11" style="95" bestFit="1" customWidth="1"/>
    <col min="4" max="4" width="5.7109375" style="95" bestFit="1" customWidth="1"/>
    <col min="5" max="5" width="6.140625" style="95" bestFit="1" customWidth="1"/>
    <col min="6" max="6" width="6.28515625" style="95" bestFit="1" customWidth="1"/>
    <col min="8" max="8" width="12.42578125" style="95" bestFit="1" customWidth="1"/>
    <col min="9" max="9" width="6.140625" style="95" bestFit="1" customWidth="1"/>
    <col min="10" max="10" width="6.28515625" style="95" bestFit="1" customWidth="1"/>
    <col min="12" max="12" width="22" style="95" bestFit="1" customWidth="1"/>
    <col min="13" max="13" width="11.42578125" style="95" bestFit="1" customWidth="1"/>
    <col min="14" max="14" width="17.85546875" style="95" bestFit="1" customWidth="1"/>
    <col min="16" max="16" width="4" style="105" bestFit="1" customWidth="1"/>
    <col min="17" max="17" width="16.7109375" style="95" bestFit="1" customWidth="1"/>
    <col min="18" max="18" width="23" style="95" bestFit="1" customWidth="1"/>
    <col min="19" max="19" width="29" style="95" bestFit="1" customWidth="1"/>
  </cols>
  <sheetData>
    <row r="1" spans="1:19" s="105" customFormat="1" x14ac:dyDescent="0.25">
      <c r="B1" s="105" t="str">
        <f>'raw grasp info'!B1</f>
        <v>grasp</v>
      </c>
      <c r="C1" s="105" t="s">
        <v>3566</v>
      </c>
      <c r="D1" s="105" t="s">
        <v>212</v>
      </c>
      <c r="E1" s="105" t="s">
        <v>3567</v>
      </c>
      <c r="F1" s="105" t="s">
        <v>3568</v>
      </c>
      <c r="I1" s="105" t="s">
        <v>3567</v>
      </c>
      <c r="J1" s="105" t="s">
        <v>3568</v>
      </c>
      <c r="L1" s="105" t="s">
        <v>3569</v>
      </c>
      <c r="M1" s="105" t="s">
        <v>3566</v>
      </c>
      <c r="N1" s="105" t="s">
        <v>3569</v>
      </c>
      <c r="P1" s="133" t="s">
        <v>3570</v>
      </c>
      <c r="Q1" s="134"/>
      <c r="R1" s="134"/>
      <c r="S1" s="134"/>
    </row>
    <row r="2" spans="1:19" x14ac:dyDescent="0.25">
      <c r="A2" s="105">
        <f>IF('raw grasp info'!A2="","",'raw grasp info'!A2)</f>
        <v>0</v>
      </c>
      <c r="B2" t="str">
        <f>IF('raw grasp info'!B2="","",'raw grasp info'!B2)</f>
        <v>Petri-C12</v>
      </c>
      <c r="C2" t="str">
        <f t="shared" ref="C2:C33" si="0">IF(B2="","",SUBSTITUTE((LEFT(B2,SEARCH("-",B2)-1)),"_"," "))</f>
        <v>Petri</v>
      </c>
      <c r="D2" t="str">
        <f t="shared" ref="D2:D33" si="1">UPPER(SUBSTITUTE(B2,CONCATENATE(SUBSTITUTE((C2)," ","_"),"-"),""))</f>
        <v>C12</v>
      </c>
      <c r="E2">
        <f t="shared" ref="E2:E33" si="2">INDEX($H$2:$J$16,MATCH(C2,$H$2:$H$16,),2)</f>
        <v>1</v>
      </c>
      <c r="F2">
        <f t="shared" ref="F2:F33" si="3">INDEX($H$2:$J$16,MATCH(C2,$H$2:$H$16,),3)</f>
        <v>10</v>
      </c>
      <c r="H2" t="str">
        <f>C2</f>
        <v>Petri</v>
      </c>
      <c r="I2">
        <f t="shared" ref="I2:I16" si="4">INDEX($A$1:$A$152,MATCH(H2,$C$1:$C$152,0))+1</f>
        <v>1</v>
      </c>
      <c r="J2">
        <f t="shared" ref="J2:J16" si="5">LOOKUP(2,1/($C$1:$C$152=H2),$A$1:$A$152)+1</f>
        <v>10</v>
      </c>
      <c r="L2" t="str">
        <f>IF('force required'!A2="","",'force required'!A2)</f>
        <v>Petri-hold_X</v>
      </c>
      <c r="M2" t="str">
        <f t="shared" ref="M2:M65" si="6">IF(L2="","",SUBSTITUTE((LEFT(L2,SEARCH("-",L2)-1)),"_"," "))</f>
        <v>Petri</v>
      </c>
      <c r="N2" t="str">
        <f t="shared" ref="N2:N65" si="7">UPPER(SUBSTITUTE(L2,CONCATENATE(SUBSTITUTE((M2)," ","_"),"-"),""))</f>
        <v>HOLD_X</v>
      </c>
      <c r="P2" s="105">
        <v>0</v>
      </c>
      <c r="Q2" t="str">
        <f t="shared" ref="Q2:Q33" si="8">IF(H2="","",CONCATENATE(P2,"_",LOWER(H2),".png"))</f>
        <v>0_petri.png</v>
      </c>
      <c r="R2" t="str">
        <f t="shared" ref="R2:R33" si="9">IF(B2="","",CONCATENATE(P2,"_",B2,".png"))</f>
        <v>0_Petri-C12.png</v>
      </c>
      <c r="S2" t="str">
        <f t="shared" ref="S2:S33" si="10">IF(L2="","",CONCATENATE(P2,"_",L2,".png"))</f>
        <v>0_Petri-hold_X.png</v>
      </c>
    </row>
    <row r="3" spans="1:19" x14ac:dyDescent="0.25">
      <c r="A3" s="105">
        <f>IF('raw grasp info'!A3="","",'raw grasp info'!A3)</f>
        <v>1</v>
      </c>
      <c r="B3" t="str">
        <f>IF('raw grasp info'!B3="","",'raw grasp info'!B3)</f>
        <v>Petri-C6</v>
      </c>
      <c r="C3" t="str">
        <f t="shared" si="0"/>
        <v>Petri</v>
      </c>
      <c r="D3" t="str">
        <f t="shared" si="1"/>
        <v>C6</v>
      </c>
      <c r="E3">
        <f t="shared" si="2"/>
        <v>1</v>
      </c>
      <c r="F3">
        <f t="shared" si="3"/>
        <v>10</v>
      </c>
      <c r="H3" t="str">
        <f t="shared" ref="H3:H16" si="11">IF(J2="","",INDEX($C$2:$C$152,J2+1))</f>
        <v>Marker</v>
      </c>
      <c r="I3">
        <f t="shared" si="4"/>
        <v>11</v>
      </c>
      <c r="J3">
        <f t="shared" si="5"/>
        <v>18</v>
      </c>
      <c r="L3" t="str">
        <f>IF('force required'!A3="","",'force required'!A3)</f>
        <v>Petri-hold_-X</v>
      </c>
      <c r="M3" t="str">
        <f t="shared" si="6"/>
        <v>Petri</v>
      </c>
      <c r="N3" t="str">
        <f t="shared" si="7"/>
        <v>HOLD_-X</v>
      </c>
      <c r="P3" s="105">
        <v>1</v>
      </c>
      <c r="Q3" t="str">
        <f t="shared" si="8"/>
        <v>1_marker.png</v>
      </c>
      <c r="R3" t="str">
        <f t="shared" si="9"/>
        <v>1_Petri-C6.png</v>
      </c>
      <c r="S3" t="str">
        <f t="shared" si="10"/>
        <v>1_Petri-hold_-X.png</v>
      </c>
    </row>
    <row r="4" spans="1:19" x14ac:dyDescent="0.25">
      <c r="A4" s="105">
        <f>IF('raw grasp info'!A4="","",'raw grasp info'!A4)</f>
        <v>2</v>
      </c>
      <c r="B4" t="str">
        <f>IF('raw grasp info'!B4="","",'raw grasp info'!B4)</f>
        <v>Petri-C8</v>
      </c>
      <c r="C4" t="str">
        <f t="shared" si="0"/>
        <v>Petri</v>
      </c>
      <c r="D4" t="str">
        <f t="shared" si="1"/>
        <v>C8</v>
      </c>
      <c r="E4">
        <f t="shared" si="2"/>
        <v>1</v>
      </c>
      <c r="F4">
        <f t="shared" si="3"/>
        <v>10</v>
      </c>
      <c r="H4" t="str">
        <f t="shared" si="11"/>
        <v>Marker Cap</v>
      </c>
      <c r="I4">
        <f t="shared" si="4"/>
        <v>19</v>
      </c>
      <c r="J4">
        <f t="shared" si="5"/>
        <v>21</v>
      </c>
      <c r="L4" t="str">
        <f>IF('force required'!A4="","",'force required'!A4)</f>
        <v>Petri-hold_Y</v>
      </c>
      <c r="M4" t="str">
        <f t="shared" si="6"/>
        <v>Petri</v>
      </c>
      <c r="N4" t="str">
        <f t="shared" si="7"/>
        <v>HOLD_Y</v>
      </c>
      <c r="P4" s="105">
        <v>2</v>
      </c>
      <c r="Q4" t="str">
        <f t="shared" si="8"/>
        <v>2_marker cap.png</v>
      </c>
      <c r="R4" t="str">
        <f t="shared" si="9"/>
        <v>2_Petri-C8.png</v>
      </c>
      <c r="S4" t="str">
        <f t="shared" si="10"/>
        <v>2_Petri-hold_Y.png</v>
      </c>
    </row>
    <row r="5" spans="1:19" x14ac:dyDescent="0.25">
      <c r="A5" s="105">
        <f>IF('raw grasp info'!A5="","",'raw grasp info'!A5)</f>
        <v>3</v>
      </c>
      <c r="B5" t="str">
        <f>IF('raw grasp info'!B5="","",'raw grasp info'!B5)</f>
        <v>Petri-F28</v>
      </c>
      <c r="C5" t="str">
        <f t="shared" si="0"/>
        <v>Petri</v>
      </c>
      <c r="D5" t="str">
        <f t="shared" si="1"/>
        <v>F28</v>
      </c>
      <c r="E5">
        <f t="shared" si="2"/>
        <v>1</v>
      </c>
      <c r="F5">
        <f t="shared" si="3"/>
        <v>10</v>
      </c>
      <c r="H5" t="str">
        <f t="shared" si="11"/>
        <v>Kit</v>
      </c>
      <c r="I5">
        <f t="shared" si="4"/>
        <v>22</v>
      </c>
      <c r="J5">
        <f t="shared" si="5"/>
        <v>28</v>
      </c>
      <c r="L5" t="str">
        <f>IF('force required'!A5="","",'force required'!A5)</f>
        <v>Petri-hold_-Y</v>
      </c>
      <c r="M5" t="str">
        <f t="shared" si="6"/>
        <v>Petri</v>
      </c>
      <c r="N5" t="str">
        <f t="shared" si="7"/>
        <v>HOLD_-Y</v>
      </c>
      <c r="P5" s="105">
        <v>3</v>
      </c>
      <c r="Q5" t="str">
        <f t="shared" si="8"/>
        <v>3_kit.png</v>
      </c>
      <c r="R5" t="str">
        <f t="shared" si="9"/>
        <v>3_Petri-F28.png</v>
      </c>
      <c r="S5" t="str">
        <f t="shared" si="10"/>
        <v>3_Petri-hold_-Y.png</v>
      </c>
    </row>
    <row r="6" spans="1:19" x14ac:dyDescent="0.25">
      <c r="A6" s="105">
        <f>IF('raw grasp info'!A6="","",'raw grasp info'!A6)</f>
        <v>4</v>
      </c>
      <c r="B6" t="str">
        <f>IF('raw grasp info'!B6="","",'raw grasp info'!B6)</f>
        <v>Petri-T18</v>
      </c>
      <c r="C6" t="str">
        <f t="shared" si="0"/>
        <v>Petri</v>
      </c>
      <c r="D6" t="str">
        <f t="shared" si="1"/>
        <v>T18</v>
      </c>
      <c r="E6">
        <f t="shared" si="2"/>
        <v>1</v>
      </c>
      <c r="F6">
        <f t="shared" si="3"/>
        <v>10</v>
      </c>
      <c r="H6" t="str">
        <f t="shared" si="11"/>
        <v>Kit Tab</v>
      </c>
      <c r="I6">
        <f t="shared" si="4"/>
        <v>29</v>
      </c>
      <c r="J6">
        <f t="shared" si="5"/>
        <v>29</v>
      </c>
      <c r="L6" t="str">
        <f>IF('force required'!A6="","",'force required'!A6)</f>
        <v>Petri-hold_Z</v>
      </c>
      <c r="M6" t="str">
        <f t="shared" si="6"/>
        <v>Petri</v>
      </c>
      <c r="N6" t="str">
        <f t="shared" si="7"/>
        <v>HOLD_Z</v>
      </c>
      <c r="P6" s="105">
        <v>4</v>
      </c>
      <c r="Q6" t="str">
        <f t="shared" si="8"/>
        <v>4_kit tab.png</v>
      </c>
      <c r="R6" t="str">
        <f t="shared" si="9"/>
        <v>4_Petri-T18.png</v>
      </c>
      <c r="S6" t="str">
        <f t="shared" si="10"/>
        <v>4_Petri-hold_Z.png</v>
      </c>
    </row>
    <row r="7" spans="1:19" x14ac:dyDescent="0.25">
      <c r="A7" s="105">
        <f>IF('raw grasp info'!A7="","",'raw grasp info'!A7)</f>
        <v>5</v>
      </c>
      <c r="B7" t="str">
        <f>IF('raw grasp info'!B7="","",'raw grasp info'!B7)</f>
        <v>Petri-T2</v>
      </c>
      <c r="C7" t="str">
        <f t="shared" si="0"/>
        <v>Petri</v>
      </c>
      <c r="D7" t="str">
        <f t="shared" si="1"/>
        <v>T2</v>
      </c>
      <c r="E7">
        <f t="shared" si="2"/>
        <v>1</v>
      </c>
      <c r="F7">
        <f t="shared" si="3"/>
        <v>10</v>
      </c>
      <c r="H7" t="str">
        <f t="shared" si="11"/>
        <v>Canister</v>
      </c>
      <c r="I7">
        <f t="shared" si="4"/>
        <v>30</v>
      </c>
      <c r="J7">
        <f t="shared" si="5"/>
        <v>36</v>
      </c>
      <c r="L7" t="str">
        <f>IF('force required'!A7="","",'force required'!A7)</f>
        <v>Petri-hold_-Z</v>
      </c>
      <c r="M7" t="str">
        <f t="shared" si="6"/>
        <v>Petri</v>
      </c>
      <c r="N7" t="str">
        <f t="shared" si="7"/>
        <v>HOLD_-Z</v>
      </c>
      <c r="P7" s="105">
        <v>5</v>
      </c>
      <c r="Q7" t="str">
        <f t="shared" si="8"/>
        <v>5_canister.png</v>
      </c>
      <c r="R7" t="str">
        <f t="shared" si="9"/>
        <v>5_Petri-T2.png</v>
      </c>
      <c r="S7" t="str">
        <f t="shared" si="10"/>
        <v>5_Petri-hold_-Z.png</v>
      </c>
    </row>
    <row r="8" spans="1:19" x14ac:dyDescent="0.25">
      <c r="A8" s="105">
        <f>IF('raw grasp info'!A8="","",'raw grasp info'!A8)</f>
        <v>6</v>
      </c>
      <c r="B8" t="str">
        <f>IF('raw grasp info'!B8="","",'raw grasp info'!B8)</f>
        <v>Petri-T3</v>
      </c>
      <c r="C8" t="str">
        <f t="shared" si="0"/>
        <v>Petri</v>
      </c>
      <c r="D8" t="str">
        <f t="shared" si="1"/>
        <v>T3</v>
      </c>
      <c r="E8">
        <f t="shared" si="2"/>
        <v>1</v>
      </c>
      <c r="F8">
        <f t="shared" si="3"/>
        <v>10</v>
      </c>
      <c r="H8" t="str">
        <f t="shared" si="11"/>
        <v>Tube</v>
      </c>
      <c r="I8">
        <f t="shared" si="4"/>
        <v>37</v>
      </c>
      <c r="J8">
        <f t="shared" si="5"/>
        <v>51</v>
      </c>
      <c r="L8" t="str">
        <f>IF('force required'!A8="","",'force required'!A8)</f>
        <v>Petri-write</v>
      </c>
      <c r="M8" t="str">
        <f t="shared" si="6"/>
        <v>Petri</v>
      </c>
      <c r="N8" t="str">
        <f t="shared" si="7"/>
        <v>WRITE</v>
      </c>
      <c r="P8" s="105">
        <v>6</v>
      </c>
      <c r="Q8" t="str">
        <f t="shared" si="8"/>
        <v>6_tube.png</v>
      </c>
      <c r="R8" t="str">
        <f t="shared" si="9"/>
        <v>6_Petri-T3.png</v>
      </c>
      <c r="S8" t="str">
        <f t="shared" si="10"/>
        <v>6_Petri-write.png</v>
      </c>
    </row>
    <row r="9" spans="1:19" x14ac:dyDescent="0.25">
      <c r="A9" s="105">
        <f>IF('raw grasp info'!A9="","",'raw grasp info'!A9)</f>
        <v>7</v>
      </c>
      <c r="B9" t="str">
        <f>IF('raw grasp info'!B9="","",'raw grasp info'!B9)</f>
        <v>Petri-T4</v>
      </c>
      <c r="C9" t="str">
        <f t="shared" si="0"/>
        <v>Petri</v>
      </c>
      <c r="D9" t="str">
        <f t="shared" si="1"/>
        <v>T4</v>
      </c>
      <c r="E9">
        <f t="shared" si="2"/>
        <v>1</v>
      </c>
      <c r="F9">
        <f t="shared" si="3"/>
        <v>10</v>
      </c>
      <c r="H9" t="str">
        <f t="shared" si="11"/>
        <v>Needle</v>
      </c>
      <c r="I9">
        <f t="shared" si="4"/>
        <v>52</v>
      </c>
      <c r="J9">
        <f t="shared" si="5"/>
        <v>56</v>
      </c>
      <c r="L9" t="str">
        <f>IF('force required'!A9="","",'force required'!A9)</f>
        <v>Marker-hold_X</v>
      </c>
      <c r="M9" t="str">
        <f t="shared" si="6"/>
        <v>Marker</v>
      </c>
      <c r="N9" t="str">
        <f t="shared" si="7"/>
        <v>HOLD_X</v>
      </c>
      <c r="P9" s="105">
        <v>7</v>
      </c>
      <c r="Q9" t="str">
        <f t="shared" si="8"/>
        <v>7_needle.png</v>
      </c>
      <c r="R9" t="str">
        <f t="shared" si="9"/>
        <v>7_Petri-T4.png</v>
      </c>
      <c r="S9" t="str">
        <f t="shared" si="10"/>
        <v>7_Marker-hold_X.png</v>
      </c>
    </row>
    <row r="10" spans="1:19" x14ac:dyDescent="0.25">
      <c r="A10" s="105">
        <f>IF('raw grasp info'!A10="","",'raw grasp info'!A10)</f>
        <v>8</v>
      </c>
      <c r="B10" t="str">
        <f>IF('raw grasp info'!B10="","",'raw grasp info'!B10)</f>
        <v>Petri-T7</v>
      </c>
      <c r="C10" t="str">
        <f t="shared" si="0"/>
        <v>Petri</v>
      </c>
      <c r="D10" t="str">
        <f t="shared" si="1"/>
        <v>T7</v>
      </c>
      <c r="E10">
        <f t="shared" si="2"/>
        <v>1</v>
      </c>
      <c r="F10">
        <f t="shared" si="3"/>
        <v>10</v>
      </c>
      <c r="H10" t="str">
        <f t="shared" si="11"/>
        <v>Needle Cap</v>
      </c>
      <c r="I10">
        <f t="shared" si="4"/>
        <v>57</v>
      </c>
      <c r="J10">
        <f t="shared" si="5"/>
        <v>59</v>
      </c>
      <c r="L10" t="str">
        <f>IF('force required'!A10="","",'force required'!A10)</f>
        <v>Marker-hold_-X</v>
      </c>
      <c r="M10" t="str">
        <f t="shared" si="6"/>
        <v>Marker</v>
      </c>
      <c r="N10" t="str">
        <f t="shared" si="7"/>
        <v>HOLD_-X</v>
      </c>
      <c r="P10" s="105">
        <v>8</v>
      </c>
      <c r="Q10" t="str">
        <f t="shared" si="8"/>
        <v>8_needle cap.png</v>
      </c>
      <c r="R10" t="str">
        <f t="shared" si="9"/>
        <v>8_Petri-T7.png</v>
      </c>
      <c r="S10" t="str">
        <f t="shared" si="10"/>
        <v>8_Marker-hold_-X.png</v>
      </c>
    </row>
    <row r="11" spans="1:19" x14ac:dyDescent="0.25">
      <c r="A11" s="105">
        <f>IF('raw grasp info'!A11="","",'raw grasp info'!A11)</f>
        <v>9</v>
      </c>
      <c r="B11" t="str">
        <f>IF('raw grasp info'!B11="","",'raw grasp info'!B11)</f>
        <v>Petri-T8</v>
      </c>
      <c r="C11" t="str">
        <f t="shared" si="0"/>
        <v>Petri</v>
      </c>
      <c r="D11" t="str">
        <f t="shared" si="1"/>
        <v>T8</v>
      </c>
      <c r="E11">
        <f t="shared" si="2"/>
        <v>1</v>
      </c>
      <c r="F11">
        <f t="shared" si="3"/>
        <v>10</v>
      </c>
      <c r="H11" t="str">
        <f t="shared" si="11"/>
        <v>Rinse Glass</v>
      </c>
      <c r="I11">
        <f t="shared" si="4"/>
        <v>60</v>
      </c>
      <c r="J11">
        <f t="shared" si="5"/>
        <v>70</v>
      </c>
      <c r="L11" t="str">
        <f>IF('force required'!A11="","",'force required'!A11)</f>
        <v>Marker-hold_Y</v>
      </c>
      <c r="M11" t="str">
        <f t="shared" si="6"/>
        <v>Marker</v>
      </c>
      <c r="N11" t="str">
        <f t="shared" si="7"/>
        <v>HOLD_Y</v>
      </c>
      <c r="P11" s="105">
        <v>9</v>
      </c>
      <c r="Q11" t="str">
        <f t="shared" si="8"/>
        <v>9_rinse glass.png</v>
      </c>
      <c r="R11" t="str">
        <f t="shared" si="9"/>
        <v>9_Petri-T8.png</v>
      </c>
      <c r="S11" t="str">
        <f t="shared" si="10"/>
        <v>9_Marker-hold_Y.png</v>
      </c>
    </row>
    <row r="12" spans="1:19" x14ac:dyDescent="0.25">
      <c r="A12" s="105">
        <f>IF('raw grasp info'!A12="","",'raw grasp info'!A12)</f>
        <v>10</v>
      </c>
      <c r="B12" t="str">
        <f>IF('raw grasp info'!B12="","",'raw grasp info'!B12)</f>
        <v>Marker-C8</v>
      </c>
      <c r="C12" t="str">
        <f t="shared" si="0"/>
        <v>Marker</v>
      </c>
      <c r="D12" t="str">
        <f t="shared" si="1"/>
        <v>C8</v>
      </c>
      <c r="E12">
        <f t="shared" si="2"/>
        <v>11</v>
      </c>
      <c r="F12">
        <f t="shared" si="3"/>
        <v>18</v>
      </c>
      <c r="H12" t="str">
        <f t="shared" si="11"/>
        <v>Red Plug</v>
      </c>
      <c r="I12">
        <f t="shared" si="4"/>
        <v>71</v>
      </c>
      <c r="J12">
        <f t="shared" si="5"/>
        <v>72</v>
      </c>
      <c r="L12" t="str">
        <f>IF('force required'!A12="","",'force required'!A12)</f>
        <v>Marker-hold_-Y</v>
      </c>
      <c r="M12" t="str">
        <f t="shared" si="6"/>
        <v>Marker</v>
      </c>
      <c r="N12" t="str">
        <f t="shared" si="7"/>
        <v>HOLD_-Y</v>
      </c>
      <c r="P12" s="105">
        <v>10</v>
      </c>
      <c r="Q12" t="str">
        <f t="shared" si="8"/>
        <v>10_red plug.png</v>
      </c>
      <c r="R12" t="str">
        <f t="shared" si="9"/>
        <v>10_Marker-C8.png</v>
      </c>
      <c r="S12" t="str">
        <f t="shared" si="10"/>
        <v>10_Marker-hold_-Y.png</v>
      </c>
    </row>
    <row r="13" spans="1:19" x14ac:dyDescent="0.25">
      <c r="A13" s="105">
        <f>IF('raw grasp info'!A13="","",'raw grasp info'!A13)</f>
        <v>11</v>
      </c>
      <c r="B13" t="str">
        <f>IF('raw grasp info'!B13="","",'raw grasp info'!B13)</f>
        <v>Marker-F26</v>
      </c>
      <c r="C13" t="str">
        <f t="shared" si="0"/>
        <v>Marker</v>
      </c>
      <c r="D13" t="str">
        <f t="shared" si="1"/>
        <v>F26</v>
      </c>
      <c r="E13">
        <f t="shared" si="2"/>
        <v>11</v>
      </c>
      <c r="F13">
        <f t="shared" si="3"/>
        <v>18</v>
      </c>
      <c r="H13" t="str">
        <f t="shared" si="11"/>
        <v>Glass Vial</v>
      </c>
      <c r="I13">
        <f t="shared" si="4"/>
        <v>73</v>
      </c>
      <c r="J13">
        <f t="shared" si="5"/>
        <v>73</v>
      </c>
      <c r="L13" t="str">
        <f>IF('force required'!A13="","",'force required'!A13)</f>
        <v>Marker-hold_Z</v>
      </c>
      <c r="M13" t="str">
        <f t="shared" si="6"/>
        <v>Marker</v>
      </c>
      <c r="N13" t="str">
        <f t="shared" si="7"/>
        <v>HOLD_Z</v>
      </c>
      <c r="P13" s="105">
        <v>11</v>
      </c>
      <c r="Q13" t="str">
        <f t="shared" si="8"/>
        <v>11_glass vial.png</v>
      </c>
      <c r="R13" t="str">
        <f t="shared" si="9"/>
        <v>11_Marker-F26.png</v>
      </c>
      <c r="S13" t="str">
        <f t="shared" si="10"/>
        <v>11_Marker-hold_Z.png</v>
      </c>
    </row>
    <row r="14" spans="1:19" x14ac:dyDescent="0.25">
      <c r="A14" s="105">
        <f>IF('raw grasp info'!A14="","",'raw grasp info'!A14)</f>
        <v>12</v>
      </c>
      <c r="B14" t="str">
        <f>IF('raw grasp info'!B14="","",'raw grasp info'!B14)</f>
        <v>Marker-F28</v>
      </c>
      <c r="C14" t="str">
        <f t="shared" si="0"/>
        <v>Marker</v>
      </c>
      <c r="D14" t="str">
        <f t="shared" si="1"/>
        <v>F28</v>
      </c>
      <c r="E14">
        <f t="shared" si="2"/>
        <v>11</v>
      </c>
      <c r="F14">
        <f t="shared" si="3"/>
        <v>18</v>
      </c>
      <c r="H14" t="str">
        <f t="shared" si="11"/>
        <v>Yellow Plug</v>
      </c>
      <c r="I14">
        <f t="shared" si="4"/>
        <v>74</v>
      </c>
      <c r="J14">
        <f t="shared" si="5"/>
        <v>74</v>
      </c>
      <c r="L14" t="str">
        <f>IF('force required'!A14="","",'force required'!A14)</f>
        <v>Marker-hold_-Z</v>
      </c>
      <c r="M14" t="str">
        <f t="shared" si="6"/>
        <v>Marker</v>
      </c>
      <c r="N14" t="str">
        <f t="shared" si="7"/>
        <v>HOLD_-Z</v>
      </c>
      <c r="P14" s="105">
        <v>12</v>
      </c>
      <c r="Q14" t="str">
        <f t="shared" si="8"/>
        <v>12_yellow plug.png</v>
      </c>
      <c r="R14" t="str">
        <f t="shared" si="9"/>
        <v>12_Marker-F28.png</v>
      </c>
      <c r="S14" t="str">
        <f t="shared" si="10"/>
        <v>12_Marker-hold_-Z.png</v>
      </c>
    </row>
    <row r="15" spans="1:19" x14ac:dyDescent="0.25">
      <c r="A15" s="105">
        <f>IF('raw grasp info'!A15="","",'raw grasp info'!A15)</f>
        <v>13</v>
      </c>
      <c r="B15" t="str">
        <f>IF('raw grasp info'!B15="","",'raw grasp info'!B15)</f>
        <v>Marker-T10</v>
      </c>
      <c r="C15" t="str">
        <f t="shared" si="0"/>
        <v>Marker</v>
      </c>
      <c r="D15" t="str">
        <f t="shared" si="1"/>
        <v>T10</v>
      </c>
      <c r="E15">
        <f t="shared" si="2"/>
        <v>11</v>
      </c>
      <c r="F15">
        <f t="shared" si="3"/>
        <v>18</v>
      </c>
      <c r="H15" t="str">
        <f t="shared" si="11"/>
        <v>Tube Clamp</v>
      </c>
      <c r="I15">
        <f t="shared" si="4"/>
        <v>75</v>
      </c>
      <c r="J15">
        <f t="shared" si="5"/>
        <v>77</v>
      </c>
      <c r="L15" t="str">
        <f>IF('force required'!A15="","",'force required'!A15)</f>
        <v>Marker-uncap</v>
      </c>
      <c r="M15" t="str">
        <f t="shared" si="6"/>
        <v>Marker</v>
      </c>
      <c r="N15" t="str">
        <f t="shared" si="7"/>
        <v>UNCAP</v>
      </c>
      <c r="P15" s="105">
        <v>13</v>
      </c>
      <c r="Q15" t="str">
        <f t="shared" si="8"/>
        <v>13_tube clamp.png</v>
      </c>
      <c r="R15" t="str">
        <f t="shared" si="9"/>
        <v>13_Marker-T10.png</v>
      </c>
      <c r="S15" t="str">
        <f t="shared" si="10"/>
        <v>13_Marker-uncap.png</v>
      </c>
    </row>
    <row r="16" spans="1:19" x14ac:dyDescent="0.25">
      <c r="A16" s="105">
        <f>IF('raw grasp info'!A16="","",'raw grasp info'!A16)</f>
        <v>14</v>
      </c>
      <c r="B16" t="str">
        <f>IF('raw grasp info'!B16="","",'raw grasp info'!B16)</f>
        <v>Marker-T13</v>
      </c>
      <c r="C16" t="str">
        <f t="shared" si="0"/>
        <v>Marker</v>
      </c>
      <c r="D16" t="str">
        <f t="shared" si="1"/>
        <v>T13</v>
      </c>
      <c r="E16">
        <f t="shared" si="2"/>
        <v>11</v>
      </c>
      <c r="F16">
        <f t="shared" si="3"/>
        <v>18</v>
      </c>
      <c r="H16" t="str">
        <f t="shared" si="11"/>
        <v>Scissors</v>
      </c>
      <c r="I16">
        <f t="shared" si="4"/>
        <v>78</v>
      </c>
      <c r="J16">
        <f t="shared" si="5"/>
        <v>81</v>
      </c>
      <c r="L16" t="str">
        <f>IF('force required'!A16="","",'force required'!A16)</f>
        <v>Marker-recap</v>
      </c>
      <c r="M16" t="str">
        <f t="shared" si="6"/>
        <v>Marker</v>
      </c>
      <c r="N16" t="str">
        <f t="shared" si="7"/>
        <v>RECAP</v>
      </c>
      <c r="P16" s="105">
        <v>14</v>
      </c>
      <c r="Q16" t="str">
        <f t="shared" si="8"/>
        <v>14_scissors.png</v>
      </c>
      <c r="R16" t="str">
        <f t="shared" si="9"/>
        <v>14_Marker-T13.png</v>
      </c>
      <c r="S16" t="str">
        <f t="shared" si="10"/>
        <v>14_Marker-recap.png</v>
      </c>
    </row>
    <row r="17" spans="1:19" x14ac:dyDescent="0.25">
      <c r="A17" s="105">
        <f>IF('raw grasp info'!A17="","",'raw grasp info'!A17)</f>
        <v>15</v>
      </c>
      <c r="B17" t="str">
        <f>IF('raw grasp info'!B17="","",'raw grasp info'!B17)</f>
        <v>Marker-T16</v>
      </c>
      <c r="C17" t="str">
        <f t="shared" si="0"/>
        <v>Marker</v>
      </c>
      <c r="D17" t="str">
        <f t="shared" si="1"/>
        <v>T16</v>
      </c>
      <c r="E17">
        <f t="shared" si="2"/>
        <v>11</v>
      </c>
      <c r="F17">
        <f t="shared" si="3"/>
        <v>18</v>
      </c>
      <c r="L17" t="str">
        <f>IF('force required'!A17="","",'force required'!A17)</f>
        <v>Marker-write</v>
      </c>
      <c r="M17" t="str">
        <f t="shared" si="6"/>
        <v>Marker</v>
      </c>
      <c r="N17" t="str">
        <f t="shared" si="7"/>
        <v>WRITE</v>
      </c>
      <c r="P17" s="105">
        <v>15</v>
      </c>
      <c r="Q17" t="str">
        <f t="shared" si="8"/>
        <v/>
      </c>
      <c r="R17" t="str">
        <f t="shared" si="9"/>
        <v>15_Marker-T16.png</v>
      </c>
      <c r="S17" t="str">
        <f t="shared" si="10"/>
        <v>15_Marker-write.png</v>
      </c>
    </row>
    <row r="18" spans="1:19" x14ac:dyDescent="0.25">
      <c r="A18" s="105">
        <f>IF('raw grasp info'!A18="","",'raw grasp info'!A18)</f>
        <v>16</v>
      </c>
      <c r="B18" t="str">
        <f>IF('raw grasp info'!B18="","",'raw grasp info'!B18)</f>
        <v>Marker-T18</v>
      </c>
      <c r="C18" t="str">
        <f t="shared" si="0"/>
        <v>Marker</v>
      </c>
      <c r="D18" t="str">
        <f t="shared" si="1"/>
        <v>T18</v>
      </c>
      <c r="E18">
        <f t="shared" si="2"/>
        <v>11</v>
      </c>
      <c r="F18">
        <f t="shared" si="3"/>
        <v>18</v>
      </c>
      <c r="L18" t="str">
        <f>IF('force required'!A18="","",'force required'!A18)</f>
        <v>Marker_Cap-hold_X</v>
      </c>
      <c r="M18" t="str">
        <f t="shared" si="6"/>
        <v>Marker Cap</v>
      </c>
      <c r="N18" t="str">
        <f t="shared" si="7"/>
        <v>HOLD_X</v>
      </c>
      <c r="P18" s="105">
        <v>16</v>
      </c>
      <c r="Q18" t="str">
        <f t="shared" si="8"/>
        <v/>
      </c>
      <c r="R18" t="str">
        <f t="shared" si="9"/>
        <v>16_Marker-T18.png</v>
      </c>
      <c r="S18" t="str">
        <f t="shared" si="10"/>
        <v>16_Marker_Cap-hold_X.png</v>
      </c>
    </row>
    <row r="19" spans="1:19" x14ac:dyDescent="0.25">
      <c r="A19" s="105">
        <f>IF('raw grasp info'!A19="","",'raw grasp info'!A19)</f>
        <v>17</v>
      </c>
      <c r="B19" t="str">
        <f>IF('raw grasp info'!B19="","",'raw grasp info'!B19)</f>
        <v>Marker-T9</v>
      </c>
      <c r="C19" t="str">
        <f t="shared" si="0"/>
        <v>Marker</v>
      </c>
      <c r="D19" t="str">
        <f t="shared" si="1"/>
        <v>T9</v>
      </c>
      <c r="E19">
        <f t="shared" si="2"/>
        <v>11</v>
      </c>
      <c r="F19">
        <f t="shared" si="3"/>
        <v>18</v>
      </c>
      <c r="L19" t="str">
        <f>IF('force required'!A19="","",'force required'!A19)</f>
        <v>Marker_Cap-hold_-X</v>
      </c>
      <c r="M19" t="str">
        <f t="shared" si="6"/>
        <v>Marker Cap</v>
      </c>
      <c r="N19" t="str">
        <f t="shared" si="7"/>
        <v>HOLD_-X</v>
      </c>
      <c r="P19" s="105">
        <v>17</v>
      </c>
      <c r="Q19" t="str">
        <f t="shared" si="8"/>
        <v/>
      </c>
      <c r="R19" t="str">
        <f t="shared" si="9"/>
        <v>17_Marker-T9.png</v>
      </c>
      <c r="S19" t="str">
        <f t="shared" si="10"/>
        <v>17_Marker_Cap-hold_-X.png</v>
      </c>
    </row>
    <row r="20" spans="1:19" x14ac:dyDescent="0.25">
      <c r="A20" s="105">
        <f>IF('raw grasp info'!A20="","",'raw grasp info'!A20)</f>
        <v>18</v>
      </c>
      <c r="B20" t="str">
        <f>IF('raw grasp info'!B20="","",'raw grasp info'!B20)</f>
        <v>Marker_Cap-C16</v>
      </c>
      <c r="C20" t="str">
        <f t="shared" si="0"/>
        <v>Marker Cap</v>
      </c>
      <c r="D20" t="str">
        <f t="shared" si="1"/>
        <v>C16</v>
      </c>
      <c r="E20">
        <f t="shared" si="2"/>
        <v>19</v>
      </c>
      <c r="F20">
        <f t="shared" si="3"/>
        <v>21</v>
      </c>
      <c r="L20" t="str">
        <f>IF('force required'!A20="","",'force required'!A20)</f>
        <v>Marker_Cap-hold_Y</v>
      </c>
      <c r="M20" t="str">
        <f t="shared" si="6"/>
        <v>Marker Cap</v>
      </c>
      <c r="N20" t="str">
        <f t="shared" si="7"/>
        <v>HOLD_Y</v>
      </c>
      <c r="P20" s="105">
        <v>18</v>
      </c>
      <c r="Q20" t="str">
        <f t="shared" si="8"/>
        <v/>
      </c>
      <c r="R20" t="str">
        <f t="shared" si="9"/>
        <v>18_Marker_Cap-C16.png</v>
      </c>
      <c r="S20" t="str">
        <f t="shared" si="10"/>
        <v>18_Marker_Cap-hold_Y.png</v>
      </c>
    </row>
    <row r="21" spans="1:19" x14ac:dyDescent="0.25">
      <c r="A21" s="105">
        <f>IF('raw grasp info'!A21="","",'raw grasp info'!A21)</f>
        <v>19</v>
      </c>
      <c r="B21" t="str">
        <f>IF('raw grasp info'!B21="","",'raw grasp info'!B21)</f>
        <v>Marker_Cap-T17</v>
      </c>
      <c r="C21" t="str">
        <f t="shared" si="0"/>
        <v>Marker Cap</v>
      </c>
      <c r="D21" t="str">
        <f t="shared" si="1"/>
        <v>T17</v>
      </c>
      <c r="E21">
        <f t="shared" si="2"/>
        <v>19</v>
      </c>
      <c r="F21">
        <f t="shared" si="3"/>
        <v>21</v>
      </c>
      <c r="L21" t="str">
        <f>IF('force required'!A21="","",'force required'!A21)</f>
        <v>Marker_Cap-hold_-Y</v>
      </c>
      <c r="M21" t="str">
        <f t="shared" si="6"/>
        <v>Marker Cap</v>
      </c>
      <c r="N21" t="str">
        <f t="shared" si="7"/>
        <v>HOLD_-Y</v>
      </c>
      <c r="P21" s="105">
        <v>19</v>
      </c>
      <c r="Q21" t="str">
        <f t="shared" si="8"/>
        <v/>
      </c>
      <c r="R21" t="str">
        <f t="shared" si="9"/>
        <v>19_Marker_Cap-T17.png</v>
      </c>
      <c r="S21" t="str">
        <f t="shared" si="10"/>
        <v>19_Marker_Cap-hold_-Y.png</v>
      </c>
    </row>
    <row r="22" spans="1:19" x14ac:dyDescent="0.25">
      <c r="A22" s="105">
        <f>IF('raw grasp info'!A22="","",'raw grasp info'!A22)</f>
        <v>20</v>
      </c>
      <c r="B22" t="str">
        <f>IF('raw grasp info'!B22="","",'raw grasp info'!B22)</f>
        <v>Marker_Cap-T53</v>
      </c>
      <c r="C22" t="str">
        <f t="shared" si="0"/>
        <v>Marker Cap</v>
      </c>
      <c r="D22" t="str">
        <f t="shared" si="1"/>
        <v>T53</v>
      </c>
      <c r="E22">
        <f t="shared" si="2"/>
        <v>19</v>
      </c>
      <c r="F22">
        <f t="shared" si="3"/>
        <v>21</v>
      </c>
      <c r="L22" t="str">
        <f>IF('force required'!A22="","",'force required'!A22)</f>
        <v>Marker_Cap-hold_Z</v>
      </c>
      <c r="M22" t="str">
        <f t="shared" si="6"/>
        <v>Marker Cap</v>
      </c>
      <c r="N22" t="str">
        <f t="shared" si="7"/>
        <v>HOLD_Z</v>
      </c>
      <c r="P22" s="105">
        <v>20</v>
      </c>
      <c r="Q22" t="str">
        <f t="shared" si="8"/>
        <v/>
      </c>
      <c r="R22" t="str">
        <f t="shared" si="9"/>
        <v>20_Marker_Cap-T53.png</v>
      </c>
      <c r="S22" t="str">
        <f t="shared" si="10"/>
        <v>20_Marker_Cap-hold_Z.png</v>
      </c>
    </row>
    <row r="23" spans="1:19" x14ac:dyDescent="0.25">
      <c r="A23" s="105">
        <f>IF('raw grasp info'!A23="","",'raw grasp info'!A23)</f>
        <v>21</v>
      </c>
      <c r="B23" t="str">
        <f>IF('raw grasp info'!B23="","",'raw grasp info'!B23)</f>
        <v>Kit-C11</v>
      </c>
      <c r="C23" t="str">
        <f t="shared" si="0"/>
        <v>Kit</v>
      </c>
      <c r="D23" t="str">
        <f t="shared" si="1"/>
        <v>C11</v>
      </c>
      <c r="E23">
        <f t="shared" si="2"/>
        <v>22</v>
      </c>
      <c r="F23">
        <f t="shared" si="3"/>
        <v>28</v>
      </c>
      <c r="L23" t="str">
        <f>IF('force required'!A23="","",'force required'!A23)</f>
        <v>Marker_Cap-hold_-Z</v>
      </c>
      <c r="M23" t="str">
        <f t="shared" si="6"/>
        <v>Marker Cap</v>
      </c>
      <c r="N23" t="str">
        <f t="shared" si="7"/>
        <v>HOLD_-Z</v>
      </c>
      <c r="P23" s="105">
        <v>21</v>
      </c>
      <c r="Q23" t="str">
        <f t="shared" si="8"/>
        <v/>
      </c>
      <c r="R23" t="str">
        <f t="shared" si="9"/>
        <v>21_Kit-C11.png</v>
      </c>
      <c r="S23" t="str">
        <f t="shared" si="10"/>
        <v>21_Marker_Cap-hold_-Z.png</v>
      </c>
    </row>
    <row r="24" spans="1:19" x14ac:dyDescent="0.25">
      <c r="A24" s="105">
        <f>IF('raw grasp info'!A24="","",'raw grasp info'!A24)</f>
        <v>22</v>
      </c>
      <c r="B24" t="str">
        <f>IF('raw grasp info'!B24="","",'raw grasp info'!B24)</f>
        <v>Kit-C6</v>
      </c>
      <c r="C24" t="str">
        <f t="shared" si="0"/>
        <v>Kit</v>
      </c>
      <c r="D24" t="str">
        <f t="shared" si="1"/>
        <v>C6</v>
      </c>
      <c r="E24">
        <f t="shared" si="2"/>
        <v>22</v>
      </c>
      <c r="F24">
        <f t="shared" si="3"/>
        <v>28</v>
      </c>
      <c r="L24" t="str">
        <f>IF('force required'!A24="","",'force required'!A24)</f>
        <v>Marker_Cap-uncap</v>
      </c>
      <c r="M24" t="str">
        <f t="shared" si="6"/>
        <v>Marker Cap</v>
      </c>
      <c r="N24" t="str">
        <f t="shared" si="7"/>
        <v>UNCAP</v>
      </c>
      <c r="P24" s="105">
        <v>22</v>
      </c>
      <c r="Q24" t="str">
        <f t="shared" si="8"/>
        <v/>
      </c>
      <c r="R24" t="str">
        <f t="shared" si="9"/>
        <v>22_Kit-C6.png</v>
      </c>
      <c r="S24" t="str">
        <f t="shared" si="10"/>
        <v>22_Marker_Cap-uncap.png</v>
      </c>
    </row>
    <row r="25" spans="1:19" x14ac:dyDescent="0.25">
      <c r="A25" s="105">
        <f>IF('raw grasp info'!A25="","",'raw grasp info'!A25)</f>
        <v>23</v>
      </c>
      <c r="B25" t="str">
        <f>IF('raw grasp info'!B25="","",'raw grasp info'!B25)</f>
        <v>Kit-C7</v>
      </c>
      <c r="C25" t="str">
        <f t="shared" si="0"/>
        <v>Kit</v>
      </c>
      <c r="D25" t="str">
        <f t="shared" si="1"/>
        <v>C7</v>
      </c>
      <c r="E25">
        <f t="shared" si="2"/>
        <v>22</v>
      </c>
      <c r="F25">
        <f t="shared" si="3"/>
        <v>28</v>
      </c>
      <c r="L25" t="str">
        <f>IF('force required'!A25="","",'force required'!A25)</f>
        <v>Marker_Cap-recap</v>
      </c>
      <c r="M25" t="str">
        <f t="shared" si="6"/>
        <v>Marker Cap</v>
      </c>
      <c r="N25" t="str">
        <f t="shared" si="7"/>
        <v>RECAP</v>
      </c>
      <c r="P25" s="105">
        <v>23</v>
      </c>
      <c r="Q25" t="str">
        <f t="shared" si="8"/>
        <v/>
      </c>
      <c r="R25" t="str">
        <f t="shared" si="9"/>
        <v>23_Kit-C7.png</v>
      </c>
      <c r="S25" t="str">
        <f t="shared" si="10"/>
        <v>23_Marker_Cap-recap.png</v>
      </c>
    </row>
    <row r="26" spans="1:19" x14ac:dyDescent="0.25">
      <c r="A26" s="105">
        <f>IF('raw grasp info'!A26="","",'raw grasp info'!A26)</f>
        <v>24</v>
      </c>
      <c r="B26" t="str">
        <f>IF('raw grasp info'!B26="","",'raw grasp info'!B26)</f>
        <v>Kit-C8</v>
      </c>
      <c r="C26" t="str">
        <f t="shared" si="0"/>
        <v>Kit</v>
      </c>
      <c r="D26" t="str">
        <f t="shared" si="1"/>
        <v>C8</v>
      </c>
      <c r="E26">
        <f t="shared" si="2"/>
        <v>22</v>
      </c>
      <c r="F26">
        <f t="shared" si="3"/>
        <v>28</v>
      </c>
      <c r="L26" t="str">
        <f>IF('force required'!A26="","",'force required'!A26)</f>
        <v>Kit-hold_X</v>
      </c>
      <c r="M26" t="str">
        <f t="shared" si="6"/>
        <v>Kit</v>
      </c>
      <c r="N26" t="str">
        <f t="shared" si="7"/>
        <v>HOLD_X</v>
      </c>
      <c r="P26" s="105">
        <v>24</v>
      </c>
      <c r="Q26" t="str">
        <f t="shared" si="8"/>
        <v/>
      </c>
      <c r="R26" t="str">
        <f t="shared" si="9"/>
        <v>24_Kit-C8.png</v>
      </c>
      <c r="S26" t="str">
        <f t="shared" si="10"/>
        <v>24_Kit-hold_X.png</v>
      </c>
    </row>
    <row r="27" spans="1:19" x14ac:dyDescent="0.25">
      <c r="A27" s="105">
        <f>IF('raw grasp info'!A27="","",'raw grasp info'!A27)</f>
        <v>25</v>
      </c>
      <c r="B27" t="str">
        <f>IF('raw grasp info'!B27="","",'raw grasp info'!B27)</f>
        <v>Kit-F28</v>
      </c>
      <c r="C27" t="str">
        <f t="shared" si="0"/>
        <v>Kit</v>
      </c>
      <c r="D27" t="str">
        <f t="shared" si="1"/>
        <v>F28</v>
      </c>
      <c r="E27">
        <f t="shared" si="2"/>
        <v>22</v>
      </c>
      <c r="F27">
        <f t="shared" si="3"/>
        <v>28</v>
      </c>
      <c r="L27" t="str">
        <f>IF('force required'!A27="","",'force required'!A27)</f>
        <v>Kit-hold_-X</v>
      </c>
      <c r="M27" t="str">
        <f t="shared" si="6"/>
        <v>Kit</v>
      </c>
      <c r="N27" t="str">
        <f t="shared" si="7"/>
        <v>HOLD_-X</v>
      </c>
      <c r="P27" s="105">
        <v>25</v>
      </c>
      <c r="Q27" t="str">
        <f t="shared" si="8"/>
        <v/>
      </c>
      <c r="R27" t="str">
        <f t="shared" si="9"/>
        <v>25_Kit-F28.png</v>
      </c>
      <c r="S27" t="str">
        <f t="shared" si="10"/>
        <v>25_Kit-hold_-X.png</v>
      </c>
    </row>
    <row r="28" spans="1:19" x14ac:dyDescent="0.25">
      <c r="A28" s="105">
        <f>IF('raw grasp info'!A28="","",'raw grasp info'!A28)</f>
        <v>26</v>
      </c>
      <c r="B28" t="str">
        <f>IF('raw grasp info'!B28="","",'raw grasp info'!B28)</f>
        <v>Kit-T22</v>
      </c>
      <c r="C28" t="str">
        <f t="shared" si="0"/>
        <v>Kit</v>
      </c>
      <c r="D28" t="str">
        <f t="shared" si="1"/>
        <v>T22</v>
      </c>
      <c r="E28">
        <f t="shared" si="2"/>
        <v>22</v>
      </c>
      <c r="F28">
        <f t="shared" si="3"/>
        <v>28</v>
      </c>
      <c r="L28" t="str">
        <f>IF('force required'!A28="","",'force required'!A28)</f>
        <v>Kit-hold_Y</v>
      </c>
      <c r="M28" t="str">
        <f t="shared" si="6"/>
        <v>Kit</v>
      </c>
      <c r="N28" t="str">
        <f t="shared" si="7"/>
        <v>HOLD_Y</v>
      </c>
      <c r="P28" s="105">
        <v>26</v>
      </c>
      <c r="Q28" t="str">
        <f t="shared" si="8"/>
        <v/>
      </c>
      <c r="R28" t="str">
        <f t="shared" si="9"/>
        <v>26_Kit-T22.png</v>
      </c>
      <c r="S28" t="str">
        <f t="shared" si="10"/>
        <v>26_Kit-hold_Y.png</v>
      </c>
    </row>
    <row r="29" spans="1:19" x14ac:dyDescent="0.25">
      <c r="A29" s="105">
        <f>IF('raw grasp info'!A29="","",'raw grasp info'!A29)</f>
        <v>27</v>
      </c>
      <c r="B29" t="str">
        <f>IF('raw grasp info'!B29="","",'raw grasp info'!B29)</f>
        <v>Kit-T35</v>
      </c>
      <c r="C29" t="str">
        <f t="shared" si="0"/>
        <v>Kit</v>
      </c>
      <c r="D29" t="str">
        <f t="shared" si="1"/>
        <v>T35</v>
      </c>
      <c r="E29">
        <f t="shared" si="2"/>
        <v>22</v>
      </c>
      <c r="F29">
        <f t="shared" si="3"/>
        <v>28</v>
      </c>
      <c r="L29" t="str">
        <f>IF('force required'!A29="","",'force required'!A29)</f>
        <v>Kit-hold_-Y</v>
      </c>
      <c r="M29" t="str">
        <f t="shared" si="6"/>
        <v>Kit</v>
      </c>
      <c r="N29" t="str">
        <f t="shared" si="7"/>
        <v>HOLD_-Y</v>
      </c>
      <c r="P29" s="105">
        <v>27</v>
      </c>
      <c r="Q29" t="str">
        <f t="shared" si="8"/>
        <v/>
      </c>
      <c r="R29" t="str">
        <f t="shared" si="9"/>
        <v>27_Kit-T35.png</v>
      </c>
      <c r="S29" t="str">
        <f t="shared" si="10"/>
        <v>27_Kit-hold_-Y.png</v>
      </c>
    </row>
    <row r="30" spans="1:19" x14ac:dyDescent="0.25">
      <c r="A30" s="105">
        <f>IF('raw grasp info'!A30="","",'raw grasp info'!A30)</f>
        <v>28</v>
      </c>
      <c r="B30" t="str">
        <f>IF('raw grasp info'!B30="","",'raw grasp info'!B30)</f>
        <v>Kit_Tab-T21</v>
      </c>
      <c r="C30" t="str">
        <f t="shared" si="0"/>
        <v>Kit Tab</v>
      </c>
      <c r="D30" t="str">
        <f t="shared" si="1"/>
        <v>T21</v>
      </c>
      <c r="E30">
        <f t="shared" si="2"/>
        <v>29</v>
      </c>
      <c r="F30">
        <f t="shared" si="3"/>
        <v>29</v>
      </c>
      <c r="L30" t="str">
        <f>IF('force required'!A30="","",'force required'!A30)</f>
        <v>Kit-hold_Z</v>
      </c>
      <c r="M30" t="str">
        <f t="shared" si="6"/>
        <v>Kit</v>
      </c>
      <c r="N30" t="str">
        <f t="shared" si="7"/>
        <v>HOLD_Z</v>
      </c>
      <c r="P30" s="105">
        <v>28</v>
      </c>
      <c r="Q30" t="str">
        <f t="shared" si="8"/>
        <v/>
      </c>
      <c r="R30" t="str">
        <f t="shared" si="9"/>
        <v>28_Kit_Tab-T21.png</v>
      </c>
      <c r="S30" t="str">
        <f t="shared" si="10"/>
        <v>28_Kit-hold_Z.png</v>
      </c>
    </row>
    <row r="31" spans="1:19" x14ac:dyDescent="0.25">
      <c r="A31" s="105">
        <f>IF('raw grasp info'!A31="","",'raw grasp info'!A31)</f>
        <v>29</v>
      </c>
      <c r="B31" t="str">
        <f>IF('raw grasp info'!B31="","",'raw grasp info'!B31)</f>
        <v>Canister-C1</v>
      </c>
      <c r="C31" t="str">
        <f t="shared" si="0"/>
        <v>Canister</v>
      </c>
      <c r="D31" t="str">
        <f t="shared" si="1"/>
        <v>C1</v>
      </c>
      <c r="E31">
        <f t="shared" si="2"/>
        <v>30</v>
      </c>
      <c r="F31">
        <f t="shared" si="3"/>
        <v>36</v>
      </c>
      <c r="L31" t="str">
        <f>IF('force required'!A31="","",'force required'!A31)</f>
        <v>Kit-hold_-Z</v>
      </c>
      <c r="M31" t="str">
        <f t="shared" si="6"/>
        <v>Kit</v>
      </c>
      <c r="N31" t="str">
        <f t="shared" si="7"/>
        <v>HOLD_-Z</v>
      </c>
      <c r="P31" s="105">
        <v>29</v>
      </c>
      <c r="Q31" t="str">
        <f t="shared" si="8"/>
        <v/>
      </c>
      <c r="R31" t="str">
        <f t="shared" si="9"/>
        <v>29_Canister-C1.png</v>
      </c>
      <c r="S31" t="str">
        <f t="shared" si="10"/>
        <v>29_Kit-hold_-Z.png</v>
      </c>
    </row>
    <row r="32" spans="1:19" x14ac:dyDescent="0.25">
      <c r="A32" s="105">
        <f>IF('raw grasp info'!A32="","",'raw grasp info'!A32)</f>
        <v>30</v>
      </c>
      <c r="B32" t="str">
        <f>IF('raw grasp info'!B32="","",'raw grasp info'!B32)</f>
        <v>Canister-C6</v>
      </c>
      <c r="C32" t="str">
        <f t="shared" si="0"/>
        <v>Canister</v>
      </c>
      <c r="D32" t="str">
        <f t="shared" si="1"/>
        <v>C6</v>
      </c>
      <c r="E32">
        <f t="shared" si="2"/>
        <v>30</v>
      </c>
      <c r="F32">
        <f t="shared" si="3"/>
        <v>36</v>
      </c>
      <c r="L32" t="str">
        <f>IF('force required'!A32="","",'force required'!A32)</f>
        <v>Kit-open</v>
      </c>
      <c r="M32" t="str">
        <f t="shared" si="6"/>
        <v>Kit</v>
      </c>
      <c r="N32" t="str">
        <f t="shared" si="7"/>
        <v>OPEN</v>
      </c>
      <c r="P32" s="105">
        <v>30</v>
      </c>
      <c r="Q32" t="str">
        <f t="shared" si="8"/>
        <v/>
      </c>
      <c r="R32" t="str">
        <f t="shared" si="9"/>
        <v>30_Canister-C6.png</v>
      </c>
      <c r="S32" t="str">
        <f t="shared" si="10"/>
        <v>30_Kit-open.png</v>
      </c>
    </row>
    <row r="33" spans="1:19" x14ac:dyDescent="0.25">
      <c r="A33" s="105">
        <f>IF('raw grasp info'!A33="","",'raw grasp info'!A33)</f>
        <v>31</v>
      </c>
      <c r="B33" t="str">
        <f>IF('raw grasp info'!B33="","",'raw grasp info'!B33)</f>
        <v>Canister-C8</v>
      </c>
      <c r="C33" t="str">
        <f t="shared" si="0"/>
        <v>Canister</v>
      </c>
      <c r="D33" t="str">
        <f t="shared" si="1"/>
        <v>C8</v>
      </c>
      <c r="E33">
        <f t="shared" si="2"/>
        <v>30</v>
      </c>
      <c r="F33">
        <f t="shared" si="3"/>
        <v>36</v>
      </c>
      <c r="L33" t="str">
        <f>IF('force required'!A33="","",'force required'!A33)</f>
        <v>Kit_Tab-hold_X</v>
      </c>
      <c r="M33" t="str">
        <f t="shared" si="6"/>
        <v>Kit Tab</v>
      </c>
      <c r="N33" t="str">
        <f t="shared" si="7"/>
        <v>HOLD_X</v>
      </c>
      <c r="P33" s="105">
        <v>31</v>
      </c>
      <c r="Q33" t="str">
        <f t="shared" si="8"/>
        <v/>
      </c>
      <c r="R33" t="str">
        <f t="shared" si="9"/>
        <v>31_Canister-C8.png</v>
      </c>
      <c r="S33" t="str">
        <f t="shared" si="10"/>
        <v>31_Kit_Tab-hold_X.png</v>
      </c>
    </row>
    <row r="34" spans="1:19" x14ac:dyDescent="0.25">
      <c r="A34" s="105">
        <f>IF('raw grasp info'!A34="","",'raw grasp info'!A34)</f>
        <v>32</v>
      </c>
      <c r="B34" t="str">
        <f>IF('raw grasp info'!B34="","",'raw grasp info'!B34)</f>
        <v>Canister-T18</v>
      </c>
      <c r="C34" t="str">
        <f t="shared" ref="C34:C65" si="12">IF(B34="","",SUBSTITUTE((LEFT(B34,SEARCH("-",B34)-1)),"_"," "))</f>
        <v>Canister</v>
      </c>
      <c r="D34" t="str">
        <f t="shared" ref="D34:D65" si="13">UPPER(SUBSTITUTE(B34,CONCATENATE(SUBSTITUTE((C34)," ","_"),"-"),""))</f>
        <v>T18</v>
      </c>
      <c r="E34">
        <f t="shared" ref="E34:E65" si="14">INDEX($H$2:$J$16,MATCH(C34,$H$2:$H$16,),2)</f>
        <v>30</v>
      </c>
      <c r="F34">
        <f t="shared" ref="F34:F65" si="15">INDEX($H$2:$J$16,MATCH(C34,$H$2:$H$16,),3)</f>
        <v>36</v>
      </c>
      <c r="L34" t="str">
        <f>IF('force required'!A34="","",'force required'!A34)</f>
        <v>Kit_Tab-hold_-X</v>
      </c>
      <c r="M34" t="str">
        <f t="shared" si="6"/>
        <v>Kit Tab</v>
      </c>
      <c r="N34" t="str">
        <f t="shared" si="7"/>
        <v>HOLD_-X</v>
      </c>
      <c r="P34" s="105">
        <v>32</v>
      </c>
      <c r="Q34" t="str">
        <f t="shared" ref="Q34:Q65" si="16">IF(H34="","",CONCATENATE(P34,"_",LOWER(H34),".png"))</f>
        <v/>
      </c>
      <c r="R34" t="str">
        <f t="shared" ref="R34:R65" si="17">IF(B34="","",CONCATENATE(P34,"_",B34,".png"))</f>
        <v>32_Canister-T18.png</v>
      </c>
      <c r="S34" t="str">
        <f t="shared" ref="S34:S65" si="18">IF(L34="","",CONCATENATE(P34,"_",L34,".png"))</f>
        <v>32_Kit_Tab-hold_-X.png</v>
      </c>
    </row>
    <row r="35" spans="1:19" x14ac:dyDescent="0.25">
      <c r="A35" s="105">
        <f>IF('raw grasp info'!A35="","",'raw grasp info'!A35)</f>
        <v>33</v>
      </c>
      <c r="B35" t="str">
        <f>IF('raw grasp info'!B35="","",'raw grasp info'!B35)</f>
        <v>Canister-T2</v>
      </c>
      <c r="C35" t="str">
        <f t="shared" si="12"/>
        <v>Canister</v>
      </c>
      <c r="D35" t="str">
        <f t="shared" si="13"/>
        <v>T2</v>
      </c>
      <c r="E35">
        <f t="shared" si="14"/>
        <v>30</v>
      </c>
      <c r="F35">
        <f t="shared" si="15"/>
        <v>36</v>
      </c>
      <c r="L35" t="str">
        <f>IF('force required'!A35="","",'force required'!A35)</f>
        <v>Kit_Tab-hold_Y</v>
      </c>
      <c r="M35" t="str">
        <f t="shared" si="6"/>
        <v>Kit Tab</v>
      </c>
      <c r="N35" t="str">
        <f t="shared" si="7"/>
        <v>HOLD_Y</v>
      </c>
      <c r="P35" s="105">
        <v>33</v>
      </c>
      <c r="Q35" t="str">
        <f t="shared" si="16"/>
        <v/>
      </c>
      <c r="R35" t="str">
        <f t="shared" si="17"/>
        <v>33_Canister-T2.png</v>
      </c>
      <c r="S35" t="str">
        <f t="shared" si="18"/>
        <v>33_Kit_Tab-hold_Y.png</v>
      </c>
    </row>
    <row r="36" spans="1:19" x14ac:dyDescent="0.25">
      <c r="A36" s="105">
        <f>IF('raw grasp info'!A36="","",'raw grasp info'!A36)</f>
        <v>34</v>
      </c>
      <c r="B36" t="str">
        <f>IF('raw grasp info'!B36="","",'raw grasp info'!B36)</f>
        <v>Canister-T26</v>
      </c>
      <c r="C36" t="str">
        <f t="shared" si="12"/>
        <v>Canister</v>
      </c>
      <c r="D36" t="str">
        <f t="shared" si="13"/>
        <v>T26</v>
      </c>
      <c r="E36">
        <f t="shared" si="14"/>
        <v>30</v>
      </c>
      <c r="F36">
        <f t="shared" si="15"/>
        <v>36</v>
      </c>
      <c r="L36" t="str">
        <f>IF('force required'!A36="","",'force required'!A36)</f>
        <v>Kit_Tab-hold_-Y</v>
      </c>
      <c r="M36" t="str">
        <f t="shared" si="6"/>
        <v>Kit Tab</v>
      </c>
      <c r="N36" t="str">
        <f t="shared" si="7"/>
        <v>HOLD_-Y</v>
      </c>
      <c r="P36" s="105">
        <v>34</v>
      </c>
      <c r="Q36" t="str">
        <f t="shared" si="16"/>
        <v/>
      </c>
      <c r="R36" t="str">
        <f t="shared" si="17"/>
        <v>34_Canister-T26.png</v>
      </c>
      <c r="S36" t="str">
        <f t="shared" si="18"/>
        <v>34_Kit_Tab-hold_-Y.png</v>
      </c>
    </row>
    <row r="37" spans="1:19" x14ac:dyDescent="0.25">
      <c r="A37" s="105">
        <f>IF('raw grasp info'!A37="","",'raw grasp info'!A37)</f>
        <v>35</v>
      </c>
      <c r="B37" t="str">
        <f>IF('raw grasp info'!B37="","",'raw grasp info'!B37)</f>
        <v>Canister-T57</v>
      </c>
      <c r="C37" t="str">
        <f t="shared" si="12"/>
        <v>Canister</v>
      </c>
      <c r="D37" t="str">
        <f t="shared" si="13"/>
        <v>T57</v>
      </c>
      <c r="E37">
        <f t="shared" si="14"/>
        <v>30</v>
      </c>
      <c r="F37">
        <f t="shared" si="15"/>
        <v>36</v>
      </c>
      <c r="L37" t="str">
        <f>IF('force required'!A37="","",'force required'!A37)</f>
        <v>Kit_Tab-hold_Z</v>
      </c>
      <c r="M37" t="str">
        <f t="shared" si="6"/>
        <v>Kit Tab</v>
      </c>
      <c r="N37" t="str">
        <f t="shared" si="7"/>
        <v>HOLD_Z</v>
      </c>
      <c r="P37" s="105">
        <v>35</v>
      </c>
      <c r="Q37" t="str">
        <f t="shared" si="16"/>
        <v/>
      </c>
      <c r="R37" t="str">
        <f t="shared" si="17"/>
        <v>35_Canister-T57.png</v>
      </c>
      <c r="S37" t="str">
        <f t="shared" si="18"/>
        <v>35_Kit_Tab-hold_Z.png</v>
      </c>
    </row>
    <row r="38" spans="1:19" x14ac:dyDescent="0.25">
      <c r="A38" s="105">
        <f>IF('raw grasp info'!A38="","",'raw grasp info'!A38)</f>
        <v>36</v>
      </c>
      <c r="B38" t="str">
        <f>IF('raw grasp info'!B38="","",'raw grasp info'!B38)</f>
        <v>Tube-C2</v>
      </c>
      <c r="C38" t="str">
        <f t="shared" si="12"/>
        <v>Tube</v>
      </c>
      <c r="D38" t="str">
        <f t="shared" si="13"/>
        <v>C2</v>
      </c>
      <c r="E38">
        <f t="shared" si="14"/>
        <v>37</v>
      </c>
      <c r="F38">
        <f t="shared" si="15"/>
        <v>51</v>
      </c>
      <c r="L38" t="str">
        <f>IF('force required'!A38="","",'force required'!A38)</f>
        <v>Kit_Tab-hold_-Z</v>
      </c>
      <c r="M38" t="str">
        <f t="shared" si="6"/>
        <v>Kit Tab</v>
      </c>
      <c r="N38" t="str">
        <f t="shared" si="7"/>
        <v>HOLD_-Z</v>
      </c>
      <c r="P38" s="105">
        <v>36</v>
      </c>
      <c r="Q38" t="str">
        <f t="shared" si="16"/>
        <v/>
      </c>
      <c r="R38" t="str">
        <f t="shared" si="17"/>
        <v>36_Tube-C2.png</v>
      </c>
      <c r="S38" t="str">
        <f t="shared" si="18"/>
        <v>36_Kit_Tab-hold_-Z.png</v>
      </c>
    </row>
    <row r="39" spans="1:19" x14ac:dyDescent="0.25">
      <c r="A39" s="105">
        <f>IF('raw grasp info'!A39="","",'raw grasp info'!A39)</f>
        <v>37</v>
      </c>
      <c r="B39" t="str">
        <f>IF('raw grasp info'!B39="","",'raw grasp info'!B39)</f>
        <v>Tube-C6</v>
      </c>
      <c r="C39" t="str">
        <f t="shared" si="12"/>
        <v>Tube</v>
      </c>
      <c r="D39" t="str">
        <f t="shared" si="13"/>
        <v>C6</v>
      </c>
      <c r="E39">
        <f t="shared" si="14"/>
        <v>37</v>
      </c>
      <c r="F39">
        <f t="shared" si="15"/>
        <v>51</v>
      </c>
      <c r="L39" t="str">
        <f>IF('force required'!A39="","",'force required'!A39)</f>
        <v>Kit_Tab-open</v>
      </c>
      <c r="M39" t="str">
        <f t="shared" si="6"/>
        <v>Kit Tab</v>
      </c>
      <c r="N39" t="str">
        <f t="shared" si="7"/>
        <v>OPEN</v>
      </c>
      <c r="P39" s="105">
        <v>37</v>
      </c>
      <c r="Q39" t="str">
        <f t="shared" si="16"/>
        <v/>
      </c>
      <c r="R39" t="str">
        <f t="shared" si="17"/>
        <v>37_Tube-C6.png</v>
      </c>
      <c r="S39" t="str">
        <f t="shared" si="18"/>
        <v>37_Kit_Tab-open.png</v>
      </c>
    </row>
    <row r="40" spans="1:19" x14ac:dyDescent="0.25">
      <c r="A40" s="105">
        <f>IF('raw grasp info'!A40="","",'raw grasp info'!A40)</f>
        <v>38</v>
      </c>
      <c r="B40" t="str">
        <f>IF('raw grasp info'!B40="","",'raw grasp info'!B40)</f>
        <v>Tube-C7</v>
      </c>
      <c r="C40" t="str">
        <f t="shared" si="12"/>
        <v>Tube</v>
      </c>
      <c r="D40" t="str">
        <f t="shared" si="13"/>
        <v>C7</v>
      </c>
      <c r="E40">
        <f t="shared" si="14"/>
        <v>37</v>
      </c>
      <c r="F40">
        <f t="shared" si="15"/>
        <v>51</v>
      </c>
      <c r="L40" t="str">
        <f>IF('force required'!A40="","",'force required'!A40)</f>
        <v>Canister-hold_X</v>
      </c>
      <c r="M40" t="str">
        <f t="shared" si="6"/>
        <v>Canister</v>
      </c>
      <c r="N40" t="str">
        <f t="shared" si="7"/>
        <v>HOLD_X</v>
      </c>
      <c r="P40" s="105">
        <v>38</v>
      </c>
      <c r="Q40" t="str">
        <f t="shared" si="16"/>
        <v/>
      </c>
      <c r="R40" t="str">
        <f t="shared" si="17"/>
        <v>38_Tube-C7.png</v>
      </c>
      <c r="S40" t="str">
        <f t="shared" si="18"/>
        <v>38_Canister-hold_X.png</v>
      </c>
    </row>
    <row r="41" spans="1:19" x14ac:dyDescent="0.25">
      <c r="A41" s="105">
        <f>IF('raw grasp info'!A41="","",'raw grasp info'!A41)</f>
        <v>39</v>
      </c>
      <c r="B41" t="str">
        <f>IF('raw grasp info'!B41="","",'raw grasp info'!B41)</f>
        <v>Tube-C8</v>
      </c>
      <c r="C41" t="str">
        <f t="shared" si="12"/>
        <v>Tube</v>
      </c>
      <c r="D41" t="str">
        <f t="shared" si="13"/>
        <v>C8</v>
      </c>
      <c r="E41">
        <f t="shared" si="14"/>
        <v>37</v>
      </c>
      <c r="F41">
        <f t="shared" si="15"/>
        <v>51</v>
      </c>
      <c r="L41" t="str">
        <f>IF('force required'!A41="","",'force required'!A41)</f>
        <v>Canister-hold_-X</v>
      </c>
      <c r="M41" t="str">
        <f t="shared" si="6"/>
        <v>Canister</v>
      </c>
      <c r="N41" t="str">
        <f t="shared" si="7"/>
        <v>HOLD_-X</v>
      </c>
      <c r="P41" s="105">
        <v>39</v>
      </c>
      <c r="Q41" t="str">
        <f t="shared" si="16"/>
        <v/>
      </c>
      <c r="R41" t="str">
        <f t="shared" si="17"/>
        <v>39_Tube-C8.png</v>
      </c>
      <c r="S41" t="str">
        <f t="shared" si="18"/>
        <v>39_Canister-hold_-X.png</v>
      </c>
    </row>
    <row r="42" spans="1:19" x14ac:dyDescent="0.25">
      <c r="A42" s="105">
        <f>IF('raw grasp info'!A42="","",'raw grasp info'!A42)</f>
        <v>40</v>
      </c>
      <c r="B42" t="str">
        <f>IF('raw grasp info'!B42="","",'raw grasp info'!B42)</f>
        <v>Tube-F17</v>
      </c>
      <c r="C42" t="str">
        <f t="shared" si="12"/>
        <v>Tube</v>
      </c>
      <c r="D42" t="str">
        <f t="shared" si="13"/>
        <v>F17</v>
      </c>
      <c r="E42">
        <f t="shared" si="14"/>
        <v>37</v>
      </c>
      <c r="F42">
        <f t="shared" si="15"/>
        <v>51</v>
      </c>
      <c r="L42" t="str">
        <f>IF('force required'!A42="","",'force required'!A42)</f>
        <v>Canister-hold_Y</v>
      </c>
      <c r="M42" t="str">
        <f t="shared" si="6"/>
        <v>Canister</v>
      </c>
      <c r="N42" t="str">
        <f t="shared" si="7"/>
        <v>HOLD_Y</v>
      </c>
      <c r="P42" s="105">
        <v>40</v>
      </c>
      <c r="Q42" t="str">
        <f t="shared" si="16"/>
        <v/>
      </c>
      <c r="R42" t="str">
        <f t="shared" si="17"/>
        <v>40_Tube-F17.png</v>
      </c>
      <c r="S42" t="str">
        <f t="shared" si="18"/>
        <v>40_Canister-hold_Y.png</v>
      </c>
    </row>
    <row r="43" spans="1:19" x14ac:dyDescent="0.25">
      <c r="A43" s="105">
        <f>IF('raw grasp info'!A43="","",'raw grasp info'!A43)</f>
        <v>41</v>
      </c>
      <c r="B43" t="str">
        <f>IF('raw grasp info'!B43="","",'raw grasp info'!B43)</f>
        <v>Tube-T17</v>
      </c>
      <c r="C43" t="str">
        <f t="shared" si="12"/>
        <v>Tube</v>
      </c>
      <c r="D43" t="str">
        <f t="shared" si="13"/>
        <v>T17</v>
      </c>
      <c r="E43">
        <f t="shared" si="14"/>
        <v>37</v>
      </c>
      <c r="F43">
        <f t="shared" si="15"/>
        <v>51</v>
      </c>
      <c r="L43" t="str">
        <f>IF('force required'!A43="","",'force required'!A43)</f>
        <v>Canister-hold_-Y</v>
      </c>
      <c r="M43" t="str">
        <f t="shared" si="6"/>
        <v>Canister</v>
      </c>
      <c r="N43" t="str">
        <f t="shared" si="7"/>
        <v>HOLD_-Y</v>
      </c>
      <c r="P43" s="105">
        <v>41</v>
      </c>
      <c r="Q43" t="str">
        <f t="shared" si="16"/>
        <v/>
      </c>
      <c r="R43" t="str">
        <f t="shared" si="17"/>
        <v>41_Tube-T17.png</v>
      </c>
      <c r="S43" t="str">
        <f t="shared" si="18"/>
        <v>41_Canister-hold_-Y.png</v>
      </c>
    </row>
    <row r="44" spans="1:19" x14ac:dyDescent="0.25">
      <c r="A44" s="105">
        <f>IF('raw grasp info'!A44="","",'raw grasp info'!A44)</f>
        <v>42</v>
      </c>
      <c r="B44" t="str">
        <f>IF('raw grasp info'!B44="","",'raw grasp info'!B44)</f>
        <v>Tube-T23</v>
      </c>
      <c r="C44" t="str">
        <f t="shared" si="12"/>
        <v>Tube</v>
      </c>
      <c r="D44" t="str">
        <f t="shared" si="13"/>
        <v>T23</v>
      </c>
      <c r="E44">
        <f t="shared" si="14"/>
        <v>37</v>
      </c>
      <c r="F44">
        <f t="shared" si="15"/>
        <v>51</v>
      </c>
      <c r="L44" t="str">
        <f>IF('force required'!A44="","",'force required'!A44)</f>
        <v>Canister-hold_Z</v>
      </c>
      <c r="M44" t="str">
        <f t="shared" si="6"/>
        <v>Canister</v>
      </c>
      <c r="N44" t="str">
        <f t="shared" si="7"/>
        <v>HOLD_Z</v>
      </c>
      <c r="P44" s="105">
        <v>42</v>
      </c>
      <c r="Q44" t="str">
        <f t="shared" si="16"/>
        <v/>
      </c>
      <c r="R44" t="str">
        <f t="shared" si="17"/>
        <v>42_Tube-T23.png</v>
      </c>
      <c r="S44" t="str">
        <f t="shared" si="18"/>
        <v>42_Canister-hold_Z.png</v>
      </c>
    </row>
    <row r="45" spans="1:19" x14ac:dyDescent="0.25">
      <c r="A45" s="105">
        <f>IF('raw grasp info'!A45="","",'raw grasp info'!A45)</f>
        <v>43</v>
      </c>
      <c r="B45" t="str">
        <f>IF('raw grasp info'!B45="","",'raw grasp info'!B45)</f>
        <v>Tube-T24</v>
      </c>
      <c r="C45" t="str">
        <f t="shared" si="12"/>
        <v>Tube</v>
      </c>
      <c r="D45" t="str">
        <f t="shared" si="13"/>
        <v>T24</v>
      </c>
      <c r="E45">
        <f t="shared" si="14"/>
        <v>37</v>
      </c>
      <c r="F45">
        <f t="shared" si="15"/>
        <v>51</v>
      </c>
      <c r="L45" t="str">
        <f>IF('force required'!A45="","",'force required'!A45)</f>
        <v>Canister-hold_-Z</v>
      </c>
      <c r="M45" t="str">
        <f t="shared" si="6"/>
        <v>Canister</v>
      </c>
      <c r="N45" t="str">
        <f t="shared" si="7"/>
        <v>HOLD_-Z</v>
      </c>
      <c r="P45" s="105">
        <v>43</v>
      </c>
      <c r="Q45" t="str">
        <f t="shared" si="16"/>
        <v/>
      </c>
      <c r="R45" t="str">
        <f t="shared" si="17"/>
        <v>43_Tube-T24.png</v>
      </c>
      <c r="S45" t="str">
        <f t="shared" si="18"/>
        <v>43_Canister-hold_-Z.png</v>
      </c>
    </row>
    <row r="46" spans="1:19" x14ac:dyDescent="0.25">
      <c r="A46" s="105">
        <f>IF('raw grasp info'!A46="","",'raw grasp info'!A46)</f>
        <v>44</v>
      </c>
      <c r="B46" t="str">
        <f>IF('raw grasp info'!B46="","",'raw grasp info'!B46)</f>
        <v>Tube-F26</v>
      </c>
      <c r="C46" t="str">
        <f t="shared" si="12"/>
        <v>Tube</v>
      </c>
      <c r="D46" t="str">
        <f t="shared" si="13"/>
        <v>F26</v>
      </c>
      <c r="E46">
        <f t="shared" si="14"/>
        <v>37</v>
      </c>
      <c r="F46">
        <f t="shared" si="15"/>
        <v>51</v>
      </c>
      <c r="L46" t="str">
        <f>IF('force required'!A46="","",'force required'!A46)</f>
        <v>Canister-insert</v>
      </c>
      <c r="M46" t="str">
        <f t="shared" si="6"/>
        <v>Canister</v>
      </c>
      <c r="N46" t="str">
        <f t="shared" si="7"/>
        <v>INSERT</v>
      </c>
      <c r="P46" s="105">
        <v>44</v>
      </c>
      <c r="Q46" t="str">
        <f t="shared" si="16"/>
        <v/>
      </c>
      <c r="R46" t="str">
        <f t="shared" si="17"/>
        <v>44_Tube-F26.png</v>
      </c>
      <c r="S46" t="str">
        <f t="shared" si="18"/>
        <v>44_Canister-insert.png</v>
      </c>
    </row>
    <row r="47" spans="1:19" x14ac:dyDescent="0.25">
      <c r="A47" s="105">
        <f>IF('raw grasp info'!A47="","",'raw grasp info'!A47)</f>
        <v>45</v>
      </c>
      <c r="B47" t="str">
        <f>IF('raw grasp info'!B47="","",'raw grasp info'!B47)</f>
        <v>Tube-T27</v>
      </c>
      <c r="C47" t="str">
        <f t="shared" si="12"/>
        <v>Tube</v>
      </c>
      <c r="D47" t="str">
        <f t="shared" si="13"/>
        <v>T27</v>
      </c>
      <c r="E47">
        <f t="shared" si="14"/>
        <v>37</v>
      </c>
      <c r="F47">
        <f t="shared" si="15"/>
        <v>51</v>
      </c>
      <c r="L47" t="str">
        <f>IF('force required'!A47="","",'force required'!A47)</f>
        <v>Canister-remove</v>
      </c>
      <c r="M47" t="str">
        <f t="shared" si="6"/>
        <v>Canister</v>
      </c>
      <c r="N47" t="str">
        <f t="shared" si="7"/>
        <v>REMOVE</v>
      </c>
      <c r="P47" s="105">
        <v>45</v>
      </c>
      <c r="Q47" t="str">
        <f t="shared" si="16"/>
        <v/>
      </c>
      <c r="R47" t="str">
        <f t="shared" si="17"/>
        <v>45_Tube-T27.png</v>
      </c>
      <c r="S47" t="str">
        <f t="shared" si="18"/>
        <v>45_Canister-remove.png</v>
      </c>
    </row>
    <row r="48" spans="1:19" x14ac:dyDescent="0.25">
      <c r="A48" s="105">
        <f>IF('raw grasp info'!A48="","",'raw grasp info'!A48)</f>
        <v>46</v>
      </c>
      <c r="B48" t="str">
        <f>IF('raw grasp info'!B48="","",'raw grasp info'!B48)</f>
        <v>Tube-T28</v>
      </c>
      <c r="C48" t="str">
        <f t="shared" si="12"/>
        <v>Tube</v>
      </c>
      <c r="D48" t="str">
        <f t="shared" si="13"/>
        <v>T28</v>
      </c>
      <c r="E48">
        <f t="shared" si="14"/>
        <v>37</v>
      </c>
      <c r="F48">
        <f t="shared" si="15"/>
        <v>51</v>
      </c>
      <c r="L48" t="str">
        <f>IF('force required'!A48="","",'force required'!A48)</f>
        <v>Tube-hold_X</v>
      </c>
      <c r="M48" t="str">
        <f t="shared" si="6"/>
        <v>Tube</v>
      </c>
      <c r="N48" t="str">
        <f t="shared" si="7"/>
        <v>HOLD_X</v>
      </c>
      <c r="P48" s="105">
        <v>46</v>
      </c>
      <c r="Q48" t="str">
        <f t="shared" si="16"/>
        <v/>
      </c>
      <c r="R48" t="str">
        <f t="shared" si="17"/>
        <v>46_Tube-T28.png</v>
      </c>
      <c r="S48" t="str">
        <f t="shared" si="18"/>
        <v>46_Tube-hold_X.png</v>
      </c>
    </row>
    <row r="49" spans="1:19" x14ac:dyDescent="0.25">
      <c r="A49" s="105">
        <f>IF('raw grasp info'!A49="","",'raw grasp info'!A49)</f>
        <v>47</v>
      </c>
      <c r="B49" t="str">
        <f>IF('raw grasp info'!B49="","",'raw grasp info'!B49)</f>
        <v>Tube-T29</v>
      </c>
      <c r="C49" t="str">
        <f t="shared" si="12"/>
        <v>Tube</v>
      </c>
      <c r="D49" t="str">
        <f t="shared" si="13"/>
        <v>T29</v>
      </c>
      <c r="E49">
        <f t="shared" si="14"/>
        <v>37</v>
      </c>
      <c r="F49">
        <f t="shared" si="15"/>
        <v>51</v>
      </c>
      <c r="L49" t="str">
        <f>IF('force required'!A49="","",'force required'!A49)</f>
        <v>Tube-hold_-X</v>
      </c>
      <c r="M49" t="str">
        <f t="shared" si="6"/>
        <v>Tube</v>
      </c>
      <c r="N49" t="str">
        <f t="shared" si="7"/>
        <v>HOLD_-X</v>
      </c>
      <c r="P49" s="105">
        <v>47</v>
      </c>
      <c r="Q49" t="str">
        <f t="shared" si="16"/>
        <v/>
      </c>
      <c r="R49" t="str">
        <f t="shared" si="17"/>
        <v>47_Tube-T29.png</v>
      </c>
      <c r="S49" t="str">
        <f t="shared" si="18"/>
        <v>47_Tube-hold_-X.png</v>
      </c>
    </row>
    <row r="50" spans="1:19" x14ac:dyDescent="0.25">
      <c r="A50" s="105">
        <f>IF('raw grasp info'!A50="","",'raw grasp info'!A50)</f>
        <v>48</v>
      </c>
      <c r="B50" t="str">
        <f>IF('raw grasp info'!B50="","",'raw grasp info'!B50)</f>
        <v>Tube-T30</v>
      </c>
      <c r="C50" t="str">
        <f t="shared" si="12"/>
        <v>Tube</v>
      </c>
      <c r="D50" t="str">
        <f t="shared" si="13"/>
        <v>T30</v>
      </c>
      <c r="E50">
        <f t="shared" si="14"/>
        <v>37</v>
      </c>
      <c r="F50">
        <f t="shared" si="15"/>
        <v>51</v>
      </c>
      <c r="L50" t="str">
        <f>IF('force required'!A50="","",'force required'!A50)</f>
        <v>Tube-hold_Y</v>
      </c>
      <c r="M50" t="str">
        <f t="shared" si="6"/>
        <v>Tube</v>
      </c>
      <c r="N50" t="str">
        <f t="shared" si="7"/>
        <v>HOLD_Y</v>
      </c>
      <c r="P50" s="105">
        <v>48</v>
      </c>
      <c r="Q50" t="str">
        <f t="shared" si="16"/>
        <v/>
      </c>
      <c r="R50" t="str">
        <f t="shared" si="17"/>
        <v>48_Tube-T30.png</v>
      </c>
      <c r="S50" t="str">
        <f t="shared" si="18"/>
        <v>48_Tube-hold_Y.png</v>
      </c>
    </row>
    <row r="51" spans="1:19" x14ac:dyDescent="0.25">
      <c r="A51" s="105">
        <f>IF('raw grasp info'!A51="","",'raw grasp info'!A51)</f>
        <v>49</v>
      </c>
      <c r="B51" t="str">
        <f>IF('raw grasp info'!B51="","",'raw grasp info'!B51)</f>
        <v>Tube-T4</v>
      </c>
      <c r="C51" t="str">
        <f t="shared" si="12"/>
        <v>Tube</v>
      </c>
      <c r="D51" t="str">
        <f t="shared" si="13"/>
        <v>T4</v>
      </c>
      <c r="E51">
        <f t="shared" si="14"/>
        <v>37</v>
      </c>
      <c r="F51">
        <f t="shared" si="15"/>
        <v>51</v>
      </c>
      <c r="L51" t="str">
        <f>IF('force required'!A51="","",'force required'!A51)</f>
        <v>Tube-hold_-Y</v>
      </c>
      <c r="M51" t="str">
        <f t="shared" si="6"/>
        <v>Tube</v>
      </c>
      <c r="N51" t="str">
        <f t="shared" si="7"/>
        <v>HOLD_-Y</v>
      </c>
      <c r="P51" s="105">
        <v>49</v>
      </c>
      <c r="Q51" t="str">
        <f t="shared" si="16"/>
        <v/>
      </c>
      <c r="R51" t="str">
        <f t="shared" si="17"/>
        <v>49_Tube-T4.png</v>
      </c>
      <c r="S51" t="str">
        <f t="shared" si="18"/>
        <v>49_Tube-hold_-Y.png</v>
      </c>
    </row>
    <row r="52" spans="1:19" x14ac:dyDescent="0.25">
      <c r="A52" s="105">
        <f>IF('raw grasp info'!A52="","",'raw grasp info'!A52)</f>
        <v>50</v>
      </c>
      <c r="B52" t="str">
        <f>IF('raw grasp info'!B52="","",'raw grasp info'!B52)</f>
        <v>Tube-T70</v>
      </c>
      <c r="C52" t="str">
        <f t="shared" si="12"/>
        <v>Tube</v>
      </c>
      <c r="D52" t="str">
        <f t="shared" si="13"/>
        <v>T70</v>
      </c>
      <c r="E52">
        <f t="shared" si="14"/>
        <v>37</v>
      </c>
      <c r="F52">
        <f t="shared" si="15"/>
        <v>51</v>
      </c>
      <c r="L52" t="str">
        <f>IF('force required'!A52="","",'force required'!A52)</f>
        <v>Tube-hold_Z</v>
      </c>
      <c r="M52" t="str">
        <f t="shared" si="6"/>
        <v>Tube</v>
      </c>
      <c r="N52" t="str">
        <f t="shared" si="7"/>
        <v>HOLD_Z</v>
      </c>
      <c r="P52" s="105">
        <v>50</v>
      </c>
      <c r="Q52" t="str">
        <f t="shared" si="16"/>
        <v/>
      </c>
      <c r="R52" t="str">
        <f t="shared" si="17"/>
        <v>50_Tube-T70.png</v>
      </c>
      <c r="S52" t="str">
        <f t="shared" si="18"/>
        <v>50_Tube-hold_Z.png</v>
      </c>
    </row>
    <row r="53" spans="1:19" x14ac:dyDescent="0.25">
      <c r="A53" s="105">
        <f>IF('raw grasp info'!A53="","",'raw grasp info'!A53)</f>
        <v>51</v>
      </c>
      <c r="B53" t="str">
        <f>IF('raw grasp info'!B53="","",'raw grasp info'!B53)</f>
        <v>Needle-C8</v>
      </c>
      <c r="C53" t="str">
        <f t="shared" si="12"/>
        <v>Needle</v>
      </c>
      <c r="D53" t="str">
        <f t="shared" si="13"/>
        <v>C8</v>
      </c>
      <c r="E53">
        <f t="shared" si="14"/>
        <v>52</v>
      </c>
      <c r="F53">
        <f t="shared" si="15"/>
        <v>56</v>
      </c>
      <c r="L53" t="str">
        <f>IF('force required'!A53="","",'force required'!A53)</f>
        <v>Tube-hold_-Z</v>
      </c>
      <c r="M53" t="str">
        <f t="shared" si="6"/>
        <v>Tube</v>
      </c>
      <c r="N53" t="str">
        <f t="shared" si="7"/>
        <v>HOLD_-Z</v>
      </c>
      <c r="P53" s="105">
        <v>51</v>
      </c>
      <c r="Q53" t="str">
        <f t="shared" si="16"/>
        <v/>
      </c>
      <c r="R53" t="str">
        <f t="shared" si="17"/>
        <v>51_Needle-C8.png</v>
      </c>
      <c r="S53" t="str">
        <f t="shared" si="18"/>
        <v>51_Tube-hold_-Z.png</v>
      </c>
    </row>
    <row r="54" spans="1:19" x14ac:dyDescent="0.25">
      <c r="A54" s="105">
        <f>IF('raw grasp info'!A54="","",'raw grasp info'!A54)</f>
        <v>52</v>
      </c>
      <c r="B54" t="str">
        <f>IF('raw grasp info'!B54="","",'raw grasp info'!B54)</f>
        <v>Needle-T21</v>
      </c>
      <c r="C54" t="str">
        <f t="shared" si="12"/>
        <v>Needle</v>
      </c>
      <c r="D54" t="str">
        <f t="shared" si="13"/>
        <v>T21</v>
      </c>
      <c r="E54">
        <f t="shared" si="14"/>
        <v>52</v>
      </c>
      <c r="F54">
        <f t="shared" si="15"/>
        <v>56</v>
      </c>
      <c r="L54" t="str">
        <f>IF('force required'!A54="","",'force required'!A54)</f>
        <v>Tube-insert</v>
      </c>
      <c r="M54" t="str">
        <f t="shared" si="6"/>
        <v>Tube</v>
      </c>
      <c r="N54" t="str">
        <f t="shared" si="7"/>
        <v>INSERT</v>
      </c>
      <c r="P54" s="105">
        <v>52</v>
      </c>
      <c r="Q54" t="str">
        <f t="shared" si="16"/>
        <v/>
      </c>
      <c r="R54" t="str">
        <f t="shared" si="17"/>
        <v>52_Needle-T21.png</v>
      </c>
      <c r="S54" t="str">
        <f t="shared" si="18"/>
        <v>52_Tube-insert.png</v>
      </c>
    </row>
    <row r="55" spans="1:19" x14ac:dyDescent="0.25">
      <c r="A55" s="105">
        <f>IF('raw grasp info'!A55="","",'raw grasp info'!A55)</f>
        <v>53</v>
      </c>
      <c r="B55" t="str">
        <f>IF('raw grasp info'!B55="","",'raw grasp info'!B55)</f>
        <v>Needle-T28</v>
      </c>
      <c r="C55" t="str">
        <f t="shared" si="12"/>
        <v>Needle</v>
      </c>
      <c r="D55" t="str">
        <f t="shared" si="13"/>
        <v>T28</v>
      </c>
      <c r="E55">
        <f t="shared" si="14"/>
        <v>52</v>
      </c>
      <c r="F55">
        <f t="shared" si="15"/>
        <v>56</v>
      </c>
      <c r="L55" t="str">
        <f>IF('force required'!A55="","",'force required'!A55)</f>
        <v>Needle-uncap</v>
      </c>
      <c r="M55" t="str">
        <f t="shared" si="6"/>
        <v>Needle</v>
      </c>
      <c r="N55" t="str">
        <f t="shared" si="7"/>
        <v>UNCAP</v>
      </c>
      <c r="P55" s="105">
        <v>53</v>
      </c>
      <c r="Q55" t="str">
        <f t="shared" si="16"/>
        <v/>
      </c>
      <c r="R55" t="str">
        <f t="shared" si="17"/>
        <v>53_Needle-T28.png</v>
      </c>
      <c r="S55" t="str">
        <f t="shared" si="18"/>
        <v>53_Needle-uncap.png</v>
      </c>
    </row>
    <row r="56" spans="1:19" x14ac:dyDescent="0.25">
      <c r="A56" s="105">
        <f>IF('raw grasp info'!A56="","",'raw grasp info'!A56)</f>
        <v>54</v>
      </c>
      <c r="B56" t="str">
        <f>IF('raw grasp info'!B56="","",'raw grasp info'!B56)</f>
        <v>Needle-T33</v>
      </c>
      <c r="C56" t="str">
        <f t="shared" si="12"/>
        <v>Needle</v>
      </c>
      <c r="D56" t="str">
        <f t="shared" si="13"/>
        <v>T33</v>
      </c>
      <c r="E56">
        <f t="shared" si="14"/>
        <v>52</v>
      </c>
      <c r="F56">
        <f t="shared" si="15"/>
        <v>56</v>
      </c>
      <c r="L56" t="str">
        <f>IF('force required'!A56="","",'force required'!A56)</f>
        <v>Needle-hold_X</v>
      </c>
      <c r="M56" t="str">
        <f t="shared" si="6"/>
        <v>Needle</v>
      </c>
      <c r="N56" t="str">
        <f t="shared" si="7"/>
        <v>HOLD_X</v>
      </c>
      <c r="P56" s="105">
        <v>54</v>
      </c>
      <c r="Q56" t="str">
        <f t="shared" si="16"/>
        <v/>
      </c>
      <c r="R56" t="str">
        <f t="shared" si="17"/>
        <v>54_Needle-T33.png</v>
      </c>
      <c r="S56" t="str">
        <f t="shared" si="18"/>
        <v>54_Needle-hold_X.png</v>
      </c>
    </row>
    <row r="57" spans="1:19" x14ac:dyDescent="0.25">
      <c r="A57" s="105">
        <f>IF('raw grasp info'!A57="","",'raw grasp info'!A57)</f>
        <v>55</v>
      </c>
      <c r="B57" t="str">
        <f>IF('raw grasp info'!B57="","",'raw grasp info'!B57)</f>
        <v>Needle-T60</v>
      </c>
      <c r="C57" t="str">
        <f t="shared" si="12"/>
        <v>Needle</v>
      </c>
      <c r="D57" t="str">
        <f t="shared" si="13"/>
        <v>T60</v>
      </c>
      <c r="E57">
        <f t="shared" si="14"/>
        <v>52</v>
      </c>
      <c r="F57">
        <f t="shared" si="15"/>
        <v>56</v>
      </c>
      <c r="L57" t="str">
        <f>IF('force required'!A57="","",'force required'!A57)</f>
        <v>Needle-hold_-X</v>
      </c>
      <c r="M57" t="str">
        <f t="shared" si="6"/>
        <v>Needle</v>
      </c>
      <c r="N57" t="str">
        <f t="shared" si="7"/>
        <v>HOLD_-X</v>
      </c>
      <c r="P57" s="105">
        <v>55</v>
      </c>
      <c r="Q57" t="str">
        <f t="shared" si="16"/>
        <v/>
      </c>
      <c r="R57" t="str">
        <f t="shared" si="17"/>
        <v>55_Needle-T60.png</v>
      </c>
      <c r="S57" t="str">
        <f t="shared" si="18"/>
        <v>55_Needle-hold_-X.png</v>
      </c>
    </row>
    <row r="58" spans="1:19" x14ac:dyDescent="0.25">
      <c r="A58" s="105">
        <f>IF('raw grasp info'!A58="","",'raw grasp info'!A58)</f>
        <v>56</v>
      </c>
      <c r="B58" t="str">
        <f>IF('raw grasp info'!B58="","",'raw grasp info'!B58)</f>
        <v>Needle_Cap-C14</v>
      </c>
      <c r="C58" t="str">
        <f t="shared" si="12"/>
        <v>Needle Cap</v>
      </c>
      <c r="D58" t="str">
        <f t="shared" si="13"/>
        <v>C14</v>
      </c>
      <c r="E58">
        <f t="shared" si="14"/>
        <v>57</v>
      </c>
      <c r="F58">
        <f t="shared" si="15"/>
        <v>59</v>
      </c>
      <c r="L58" t="str">
        <f>IF('force required'!A58="","",'force required'!A58)</f>
        <v>Needle-hold_Y</v>
      </c>
      <c r="M58" t="str">
        <f t="shared" si="6"/>
        <v>Needle</v>
      </c>
      <c r="N58" t="str">
        <f t="shared" si="7"/>
        <v>HOLD_Y</v>
      </c>
      <c r="P58" s="105">
        <v>56</v>
      </c>
      <c r="Q58" t="str">
        <f t="shared" si="16"/>
        <v/>
      </c>
      <c r="R58" t="str">
        <f t="shared" si="17"/>
        <v>56_Needle_Cap-C14.png</v>
      </c>
      <c r="S58" t="str">
        <f t="shared" si="18"/>
        <v>56_Needle-hold_Y.png</v>
      </c>
    </row>
    <row r="59" spans="1:19" x14ac:dyDescent="0.25">
      <c r="A59" s="105">
        <f>IF('raw grasp info'!A59="","",'raw grasp info'!A59)</f>
        <v>57</v>
      </c>
      <c r="B59" t="str">
        <f>IF('raw grasp info'!B59="","",'raw grasp info'!B59)</f>
        <v>Needle_Cap-T28</v>
      </c>
      <c r="C59" t="str">
        <f t="shared" si="12"/>
        <v>Needle Cap</v>
      </c>
      <c r="D59" t="str">
        <f t="shared" si="13"/>
        <v>T28</v>
      </c>
      <c r="E59">
        <f t="shared" si="14"/>
        <v>57</v>
      </c>
      <c r="F59">
        <f t="shared" si="15"/>
        <v>59</v>
      </c>
      <c r="L59" t="str">
        <f>IF('force required'!A59="","",'force required'!A59)</f>
        <v>Needle-hold_-Y</v>
      </c>
      <c r="M59" t="str">
        <f t="shared" si="6"/>
        <v>Needle</v>
      </c>
      <c r="N59" t="str">
        <f t="shared" si="7"/>
        <v>HOLD_-Y</v>
      </c>
      <c r="P59" s="105">
        <v>57</v>
      </c>
      <c r="Q59" t="str">
        <f t="shared" si="16"/>
        <v/>
      </c>
      <c r="R59" t="str">
        <f t="shared" si="17"/>
        <v>57_Needle_Cap-T28.png</v>
      </c>
      <c r="S59" t="str">
        <f t="shared" si="18"/>
        <v>57_Needle-hold_-Y.png</v>
      </c>
    </row>
    <row r="60" spans="1:19" x14ac:dyDescent="0.25">
      <c r="A60" s="105">
        <f>IF('raw grasp info'!A60="","",'raw grasp info'!A60)</f>
        <v>58</v>
      </c>
      <c r="B60" t="str">
        <f>IF('raw grasp info'!B60="","",'raw grasp info'!B60)</f>
        <v>Needle_Cap-T4</v>
      </c>
      <c r="C60" t="str">
        <f t="shared" si="12"/>
        <v>Needle Cap</v>
      </c>
      <c r="D60" t="str">
        <f t="shared" si="13"/>
        <v>T4</v>
      </c>
      <c r="E60">
        <f t="shared" si="14"/>
        <v>57</v>
      </c>
      <c r="F60">
        <f t="shared" si="15"/>
        <v>59</v>
      </c>
      <c r="L60" t="str">
        <f>IF('force required'!A60="","",'force required'!A60)</f>
        <v>Needle-hold_Z</v>
      </c>
      <c r="M60" t="str">
        <f t="shared" si="6"/>
        <v>Needle</v>
      </c>
      <c r="N60" t="str">
        <f t="shared" si="7"/>
        <v>HOLD_Z</v>
      </c>
      <c r="P60" s="105">
        <v>58</v>
      </c>
      <c r="Q60" t="str">
        <f t="shared" si="16"/>
        <v/>
      </c>
      <c r="R60" t="str">
        <f t="shared" si="17"/>
        <v>58_Needle_Cap-T4.png</v>
      </c>
      <c r="S60" t="str">
        <f t="shared" si="18"/>
        <v>58_Needle-hold_Z.png</v>
      </c>
    </row>
    <row r="61" spans="1:19" x14ac:dyDescent="0.25">
      <c r="A61" s="105">
        <f>IF('raw grasp info'!A61="","",'raw grasp info'!A61)</f>
        <v>59</v>
      </c>
      <c r="B61" t="str">
        <f>IF('raw grasp info'!B61="","",'raw grasp info'!B61)</f>
        <v>Rinse_Glass-C12</v>
      </c>
      <c r="C61" t="str">
        <f t="shared" si="12"/>
        <v>Rinse Glass</v>
      </c>
      <c r="D61" t="str">
        <f t="shared" si="13"/>
        <v>C12</v>
      </c>
      <c r="E61">
        <f t="shared" si="14"/>
        <v>60</v>
      </c>
      <c r="F61">
        <f t="shared" si="15"/>
        <v>70</v>
      </c>
      <c r="L61" t="str">
        <f>IF('force required'!A61="","",'force required'!A61)</f>
        <v>Needle-hold_-Z</v>
      </c>
      <c r="M61" t="str">
        <f t="shared" si="6"/>
        <v>Needle</v>
      </c>
      <c r="N61" t="str">
        <f t="shared" si="7"/>
        <v>HOLD_-Z</v>
      </c>
      <c r="P61" s="105">
        <v>59</v>
      </c>
      <c r="Q61" t="str">
        <f t="shared" si="16"/>
        <v/>
      </c>
      <c r="R61" t="str">
        <f t="shared" si="17"/>
        <v>59_Rinse_Glass-C12.png</v>
      </c>
      <c r="S61" t="str">
        <f t="shared" si="18"/>
        <v>59_Needle-hold_-Z.png</v>
      </c>
    </row>
    <row r="62" spans="1:19" x14ac:dyDescent="0.25">
      <c r="A62" s="105">
        <f>IF('raw grasp info'!A62="","",'raw grasp info'!A62)</f>
        <v>60</v>
      </c>
      <c r="B62" t="str">
        <f>IF('raw grasp info'!B62="","",'raw grasp info'!B62)</f>
        <v>Rinse_Glass-C6</v>
      </c>
      <c r="C62" t="str">
        <f t="shared" si="12"/>
        <v>Rinse Glass</v>
      </c>
      <c r="D62" t="str">
        <f t="shared" si="13"/>
        <v>C6</v>
      </c>
      <c r="E62">
        <f t="shared" si="14"/>
        <v>60</v>
      </c>
      <c r="F62">
        <f t="shared" si="15"/>
        <v>70</v>
      </c>
      <c r="L62" t="str">
        <f>IF('force required'!A62="","",'force required'!A62)</f>
        <v>Needle-pierce</v>
      </c>
      <c r="M62" t="str">
        <f t="shared" si="6"/>
        <v>Needle</v>
      </c>
      <c r="N62" t="str">
        <f t="shared" si="7"/>
        <v>PIERCE</v>
      </c>
      <c r="P62" s="105">
        <v>60</v>
      </c>
      <c r="Q62" t="str">
        <f t="shared" si="16"/>
        <v/>
      </c>
      <c r="R62" t="str">
        <f t="shared" si="17"/>
        <v>60_Rinse_Glass-C6.png</v>
      </c>
      <c r="S62" t="str">
        <f t="shared" si="18"/>
        <v>60_Needle-pierce.png</v>
      </c>
    </row>
    <row r="63" spans="1:19" x14ac:dyDescent="0.25">
      <c r="A63" s="105">
        <f>IF('raw grasp info'!A63="","",'raw grasp info'!A63)</f>
        <v>61</v>
      </c>
      <c r="B63" t="str">
        <f>IF('raw grasp info'!B63="","",'raw grasp info'!B63)</f>
        <v>Rinse_Glass-T18</v>
      </c>
      <c r="C63" t="str">
        <f t="shared" si="12"/>
        <v>Rinse Glass</v>
      </c>
      <c r="D63" t="str">
        <f t="shared" si="13"/>
        <v>T18</v>
      </c>
      <c r="E63">
        <f t="shared" si="14"/>
        <v>60</v>
      </c>
      <c r="F63">
        <f t="shared" si="15"/>
        <v>70</v>
      </c>
      <c r="L63" t="str">
        <f>IF('force required'!A63="","",'force required'!A63)</f>
        <v>Needle-unpierce</v>
      </c>
      <c r="M63" t="str">
        <f t="shared" si="6"/>
        <v>Needle</v>
      </c>
      <c r="N63" t="str">
        <f t="shared" si="7"/>
        <v>UNPIERCE</v>
      </c>
      <c r="P63" s="105">
        <v>61</v>
      </c>
      <c r="Q63" t="str">
        <f t="shared" si="16"/>
        <v/>
      </c>
      <c r="R63" t="str">
        <f t="shared" si="17"/>
        <v>61_Rinse_Glass-T18.png</v>
      </c>
      <c r="S63" t="str">
        <f t="shared" si="18"/>
        <v>61_Needle-unpierce.png</v>
      </c>
    </row>
    <row r="64" spans="1:19" x14ac:dyDescent="0.25">
      <c r="A64" s="105">
        <f>IF('raw grasp info'!A64="","",'raw grasp info'!A64)</f>
        <v>62</v>
      </c>
      <c r="B64" t="str">
        <f>IF('raw grasp info'!B64="","",'raw grasp info'!B64)</f>
        <v>Rinse_Glass-T2</v>
      </c>
      <c r="C64" t="str">
        <f t="shared" si="12"/>
        <v>Rinse Glass</v>
      </c>
      <c r="D64" t="str">
        <f t="shared" si="13"/>
        <v>T2</v>
      </c>
      <c r="E64">
        <f t="shared" si="14"/>
        <v>60</v>
      </c>
      <c r="F64">
        <f t="shared" si="15"/>
        <v>70</v>
      </c>
      <c r="L64" t="str">
        <f>IF('force required'!A64="","",'force required'!A64)</f>
        <v>Needle-hold horizontal</v>
      </c>
      <c r="M64" t="str">
        <f t="shared" si="6"/>
        <v>Needle</v>
      </c>
      <c r="N64" t="str">
        <f t="shared" si="7"/>
        <v>HOLD HORIZONTAL</v>
      </c>
      <c r="P64" s="105">
        <v>62</v>
      </c>
      <c r="Q64" t="str">
        <f t="shared" si="16"/>
        <v/>
      </c>
      <c r="R64" t="str">
        <f t="shared" si="17"/>
        <v>62_Rinse_Glass-T2.png</v>
      </c>
      <c r="S64" t="str">
        <f t="shared" si="18"/>
        <v>62_Needle-hold horizontal.png</v>
      </c>
    </row>
    <row r="65" spans="1:19" x14ac:dyDescent="0.25">
      <c r="A65" s="105">
        <f>IF('raw grasp info'!A65="","",'raw grasp info'!A65)</f>
        <v>63</v>
      </c>
      <c r="B65" t="str">
        <f>IF('raw grasp info'!B65="","",'raw grasp info'!B65)</f>
        <v>Rinse_Glass-T34</v>
      </c>
      <c r="C65" t="str">
        <f t="shared" si="12"/>
        <v>Rinse Glass</v>
      </c>
      <c r="D65" t="str">
        <f t="shared" si="13"/>
        <v>T34</v>
      </c>
      <c r="E65">
        <f t="shared" si="14"/>
        <v>60</v>
      </c>
      <c r="F65">
        <f t="shared" si="15"/>
        <v>70</v>
      </c>
      <c r="L65" t="str">
        <f>IF('force required'!A65="","",'force required'!A65)</f>
        <v>Needle_Cap-uncap</v>
      </c>
      <c r="M65" t="str">
        <f t="shared" si="6"/>
        <v>Needle Cap</v>
      </c>
      <c r="N65" t="str">
        <f t="shared" si="7"/>
        <v>UNCAP</v>
      </c>
      <c r="P65" s="105">
        <v>63</v>
      </c>
      <c r="Q65" t="str">
        <f t="shared" si="16"/>
        <v/>
      </c>
      <c r="R65" t="str">
        <f t="shared" si="17"/>
        <v>63_Rinse_Glass-T34.png</v>
      </c>
      <c r="S65" t="str">
        <f t="shared" si="18"/>
        <v>63_Needle_Cap-uncap.png</v>
      </c>
    </row>
    <row r="66" spans="1:19" x14ac:dyDescent="0.25">
      <c r="A66" s="105">
        <f>IF('raw grasp info'!A66="","",'raw grasp info'!A66)</f>
        <v>64</v>
      </c>
      <c r="B66" t="str">
        <f>IF('raw grasp info'!B66="","",'raw grasp info'!B66)</f>
        <v>Rinse_Glass-T35</v>
      </c>
      <c r="C66" t="str">
        <f t="shared" ref="C66:C97" si="19">IF(B66="","",SUBSTITUTE((LEFT(B66,SEARCH("-",B66)-1)),"_"," "))</f>
        <v>Rinse Glass</v>
      </c>
      <c r="D66" t="str">
        <f t="shared" ref="D66:D97" si="20">UPPER(SUBSTITUTE(B66,CONCATENATE(SUBSTITUTE((C66)," ","_"),"-"),""))</f>
        <v>T35</v>
      </c>
      <c r="E66">
        <f t="shared" ref="E66:E82" si="21">INDEX($H$2:$J$16,MATCH(C66,$H$2:$H$16,),2)</f>
        <v>60</v>
      </c>
      <c r="F66">
        <f t="shared" ref="F66:F82" si="22">INDEX($H$2:$J$16,MATCH(C66,$H$2:$H$16,),3)</f>
        <v>70</v>
      </c>
      <c r="L66" t="str">
        <f>IF('force required'!A66="","",'force required'!A66)</f>
        <v>Rinse_Glass-hold_X</v>
      </c>
      <c r="M66" t="str">
        <f t="shared" ref="M66:M129" si="23">IF(L66="","",SUBSTITUTE((LEFT(L66,SEARCH("-",L66)-1)),"_"," "))</f>
        <v>Rinse Glass</v>
      </c>
      <c r="N66" t="str">
        <f t="shared" ref="N66:N129" si="24">UPPER(SUBSTITUTE(L66,CONCATENATE(SUBSTITUTE((M66)," ","_"),"-"),""))</f>
        <v>HOLD_X</v>
      </c>
      <c r="P66" s="105">
        <v>64</v>
      </c>
      <c r="Q66" t="str">
        <f t="shared" ref="Q66:Q97" si="25">IF(H66="","",CONCATENATE(P66,"_",LOWER(H66),".png"))</f>
        <v/>
      </c>
      <c r="R66" t="str">
        <f t="shared" ref="R66:R97" si="26">IF(B66="","",CONCATENATE(P66,"_",B66,".png"))</f>
        <v>64_Rinse_Glass-T35.png</v>
      </c>
      <c r="S66" t="str">
        <f t="shared" ref="S66:S97" si="27">IF(L66="","",CONCATENATE(P66,"_",L66,".png"))</f>
        <v>64_Rinse_Glass-hold_X.png</v>
      </c>
    </row>
    <row r="67" spans="1:19" x14ac:dyDescent="0.25">
      <c r="A67" s="105">
        <f>IF('raw grasp info'!A67="","",'raw grasp info'!A67)</f>
        <v>65</v>
      </c>
      <c r="B67" t="str">
        <f>IF('raw grasp info'!B67="","",'raw grasp info'!B67)</f>
        <v>Rinse_Glass-T38</v>
      </c>
      <c r="C67" t="str">
        <f t="shared" si="19"/>
        <v>Rinse Glass</v>
      </c>
      <c r="D67" t="str">
        <f t="shared" si="20"/>
        <v>T38</v>
      </c>
      <c r="E67">
        <f t="shared" si="21"/>
        <v>60</v>
      </c>
      <c r="F67">
        <f t="shared" si="22"/>
        <v>70</v>
      </c>
      <c r="L67" t="str">
        <f>IF('force required'!A67="","",'force required'!A67)</f>
        <v>Rinse_Glass-hold_-X</v>
      </c>
      <c r="M67" t="str">
        <f t="shared" si="23"/>
        <v>Rinse Glass</v>
      </c>
      <c r="N67" t="str">
        <f t="shared" si="24"/>
        <v>HOLD_-X</v>
      </c>
      <c r="P67" s="105">
        <v>65</v>
      </c>
      <c r="Q67" t="str">
        <f t="shared" si="25"/>
        <v/>
      </c>
      <c r="R67" t="str">
        <f t="shared" si="26"/>
        <v>65_Rinse_Glass-T38.png</v>
      </c>
      <c r="S67" t="str">
        <f t="shared" si="27"/>
        <v>65_Rinse_Glass-hold_-X.png</v>
      </c>
    </row>
    <row r="68" spans="1:19" x14ac:dyDescent="0.25">
      <c r="A68" s="105">
        <f>IF('raw grasp info'!A68="","",'raw grasp info'!A68)</f>
        <v>66</v>
      </c>
      <c r="B68" t="str">
        <f>IF('raw grasp info'!B68="","",'raw grasp info'!B68)</f>
        <v>Rinse_Glass-T39</v>
      </c>
      <c r="C68" t="str">
        <f t="shared" si="19"/>
        <v>Rinse Glass</v>
      </c>
      <c r="D68" t="str">
        <f t="shared" si="20"/>
        <v>T39</v>
      </c>
      <c r="E68">
        <f t="shared" si="21"/>
        <v>60</v>
      </c>
      <c r="F68">
        <f t="shared" si="22"/>
        <v>70</v>
      </c>
      <c r="L68" t="str">
        <f>IF('force required'!A68="","",'force required'!A68)</f>
        <v>Rinse_Glass-hold_Y</v>
      </c>
      <c r="M68" t="str">
        <f t="shared" si="23"/>
        <v>Rinse Glass</v>
      </c>
      <c r="N68" t="str">
        <f t="shared" si="24"/>
        <v>HOLD_Y</v>
      </c>
      <c r="P68" s="105">
        <v>66</v>
      </c>
      <c r="Q68" t="str">
        <f t="shared" si="25"/>
        <v/>
      </c>
      <c r="R68" t="str">
        <f t="shared" si="26"/>
        <v>66_Rinse_Glass-T39.png</v>
      </c>
      <c r="S68" t="str">
        <f t="shared" si="27"/>
        <v>66_Rinse_Glass-hold_Y.png</v>
      </c>
    </row>
    <row r="69" spans="1:19" x14ac:dyDescent="0.25">
      <c r="A69" s="105">
        <f>IF('raw grasp info'!A69="","",'raw grasp info'!A69)</f>
        <v>67</v>
      </c>
      <c r="B69" t="str">
        <f>IF('raw grasp info'!B69="","",'raw grasp info'!B69)</f>
        <v>Rinse_Glass-T51</v>
      </c>
      <c r="C69" t="str">
        <f t="shared" si="19"/>
        <v>Rinse Glass</v>
      </c>
      <c r="D69" t="str">
        <f t="shared" si="20"/>
        <v>T51</v>
      </c>
      <c r="E69">
        <f t="shared" si="21"/>
        <v>60</v>
      </c>
      <c r="F69">
        <f t="shared" si="22"/>
        <v>70</v>
      </c>
      <c r="L69" t="str">
        <f>IF('force required'!A69="","",'force required'!A69)</f>
        <v>Rinse_Glass-hold_-Y</v>
      </c>
      <c r="M69" t="str">
        <f t="shared" si="23"/>
        <v>Rinse Glass</v>
      </c>
      <c r="N69" t="str">
        <f t="shared" si="24"/>
        <v>HOLD_-Y</v>
      </c>
      <c r="P69" s="105">
        <v>67</v>
      </c>
      <c r="Q69" t="str">
        <f t="shared" si="25"/>
        <v/>
      </c>
      <c r="R69" t="str">
        <f t="shared" si="26"/>
        <v>67_Rinse_Glass-T51.png</v>
      </c>
      <c r="S69" t="str">
        <f t="shared" si="27"/>
        <v>67_Rinse_Glass-hold_-Y.png</v>
      </c>
    </row>
    <row r="70" spans="1:19" x14ac:dyDescent="0.25">
      <c r="A70" s="105">
        <f>IF('raw grasp info'!A70="","",'raw grasp info'!A70)</f>
        <v>68</v>
      </c>
      <c r="B70" t="str">
        <f>IF('raw grasp info'!B70="","",'raw grasp info'!B70)</f>
        <v>Rinse_Glass-T58</v>
      </c>
      <c r="C70" t="str">
        <f t="shared" si="19"/>
        <v>Rinse Glass</v>
      </c>
      <c r="D70" t="str">
        <f t="shared" si="20"/>
        <v>T58</v>
      </c>
      <c r="E70">
        <f t="shared" si="21"/>
        <v>60</v>
      </c>
      <c r="F70">
        <f t="shared" si="22"/>
        <v>70</v>
      </c>
      <c r="L70" t="str">
        <f>IF('force required'!A70="","",'force required'!A70)</f>
        <v>Rinse_Glass-hold_Z</v>
      </c>
      <c r="M70" t="str">
        <f t="shared" si="23"/>
        <v>Rinse Glass</v>
      </c>
      <c r="N70" t="str">
        <f t="shared" si="24"/>
        <v>HOLD_Z</v>
      </c>
      <c r="P70" s="105">
        <v>68</v>
      </c>
      <c r="Q70" t="str">
        <f t="shared" si="25"/>
        <v/>
      </c>
      <c r="R70" t="str">
        <f t="shared" si="26"/>
        <v>68_Rinse_Glass-T58.png</v>
      </c>
      <c r="S70" t="str">
        <f t="shared" si="27"/>
        <v>68_Rinse_Glass-hold_Z.png</v>
      </c>
    </row>
    <row r="71" spans="1:19" x14ac:dyDescent="0.25">
      <c r="A71" s="105">
        <f>IF('raw grasp info'!A71="","",'raw grasp info'!A71)</f>
        <v>69</v>
      </c>
      <c r="B71" t="str">
        <f>IF('raw grasp info'!B71="","",'raw grasp info'!B71)</f>
        <v>Rinse_Glass-T69</v>
      </c>
      <c r="C71" t="str">
        <f t="shared" si="19"/>
        <v>Rinse Glass</v>
      </c>
      <c r="D71" t="str">
        <f t="shared" si="20"/>
        <v>T69</v>
      </c>
      <c r="E71">
        <f t="shared" si="21"/>
        <v>60</v>
      </c>
      <c r="F71">
        <f t="shared" si="22"/>
        <v>70</v>
      </c>
      <c r="L71" t="str">
        <f>IF('force required'!A71="","",'force required'!A71)</f>
        <v>Rinse_Glass-hold_-Z</v>
      </c>
      <c r="M71" t="str">
        <f t="shared" si="23"/>
        <v>Rinse Glass</v>
      </c>
      <c r="N71" t="str">
        <f t="shared" si="24"/>
        <v>HOLD_-Z</v>
      </c>
      <c r="P71" s="105">
        <v>69</v>
      </c>
      <c r="Q71" t="str">
        <f t="shared" si="25"/>
        <v/>
      </c>
      <c r="R71" t="str">
        <f t="shared" si="26"/>
        <v>69_Rinse_Glass-T69.png</v>
      </c>
      <c r="S71" t="str">
        <f t="shared" si="27"/>
        <v>69_Rinse_Glass-hold_-Z.png</v>
      </c>
    </row>
    <row r="72" spans="1:19" x14ac:dyDescent="0.25">
      <c r="A72" s="105">
        <f>IF('raw grasp info'!A72="","",'raw grasp info'!A72)</f>
        <v>70</v>
      </c>
      <c r="B72" t="str">
        <f>IF('raw grasp info'!B72="","",'raw grasp info'!B72)</f>
        <v>Red_Plug-F26</v>
      </c>
      <c r="C72" t="str">
        <f t="shared" si="19"/>
        <v>Red Plug</v>
      </c>
      <c r="D72" t="str">
        <f t="shared" si="20"/>
        <v>F26</v>
      </c>
      <c r="E72">
        <f t="shared" si="21"/>
        <v>71</v>
      </c>
      <c r="F72">
        <f t="shared" si="22"/>
        <v>72</v>
      </c>
      <c r="L72" t="str">
        <f>IF('force required'!A72="","",'force required'!A72)</f>
        <v>Red_Plug-hold_X</v>
      </c>
      <c r="M72" t="str">
        <f t="shared" si="23"/>
        <v>Red Plug</v>
      </c>
      <c r="N72" t="str">
        <f t="shared" si="24"/>
        <v>HOLD_X</v>
      </c>
      <c r="P72" s="105">
        <v>70</v>
      </c>
      <c r="Q72" t="str">
        <f t="shared" si="25"/>
        <v/>
      </c>
      <c r="R72" t="str">
        <f t="shared" si="26"/>
        <v>70_Red_Plug-F26.png</v>
      </c>
      <c r="S72" t="str">
        <f t="shared" si="27"/>
        <v>70_Red_Plug-hold_X.png</v>
      </c>
    </row>
    <row r="73" spans="1:19" x14ac:dyDescent="0.25">
      <c r="A73" s="105">
        <f>IF('raw grasp info'!A73="","",'raw grasp info'!A73)</f>
        <v>71</v>
      </c>
      <c r="B73" t="str">
        <f>IF('raw grasp info'!B73="","",'raw grasp info'!B73)</f>
        <v>Red_Plug-T21</v>
      </c>
      <c r="C73" t="str">
        <f t="shared" si="19"/>
        <v>Red Plug</v>
      </c>
      <c r="D73" t="str">
        <f t="shared" si="20"/>
        <v>T21</v>
      </c>
      <c r="E73">
        <f t="shared" si="21"/>
        <v>71</v>
      </c>
      <c r="F73">
        <f t="shared" si="22"/>
        <v>72</v>
      </c>
      <c r="L73" t="str">
        <f>IF('force required'!A73="","",'force required'!A73)</f>
        <v>Red_Plug-hold_-X</v>
      </c>
      <c r="M73" t="str">
        <f t="shared" si="23"/>
        <v>Red Plug</v>
      </c>
      <c r="N73" t="str">
        <f t="shared" si="24"/>
        <v>HOLD_-X</v>
      </c>
      <c r="P73" s="105">
        <v>71</v>
      </c>
      <c r="Q73" t="str">
        <f t="shared" si="25"/>
        <v/>
      </c>
      <c r="R73" t="str">
        <f t="shared" si="26"/>
        <v>71_Red_Plug-T21.png</v>
      </c>
      <c r="S73" t="str">
        <f t="shared" si="27"/>
        <v>71_Red_Plug-hold_-X.png</v>
      </c>
    </row>
    <row r="74" spans="1:19" x14ac:dyDescent="0.25">
      <c r="A74" s="105">
        <f>IF('raw grasp info'!A74="","",'raw grasp info'!A74)</f>
        <v>72</v>
      </c>
      <c r="B74" t="str">
        <f>IF('raw grasp info'!B74="","",'raw grasp info'!B74)</f>
        <v>Glass_Vial-T45</v>
      </c>
      <c r="C74" t="str">
        <f t="shared" si="19"/>
        <v>Glass Vial</v>
      </c>
      <c r="D74" t="str">
        <f t="shared" si="20"/>
        <v>T45</v>
      </c>
      <c r="E74">
        <f t="shared" si="21"/>
        <v>73</v>
      </c>
      <c r="F74">
        <f t="shared" si="22"/>
        <v>73</v>
      </c>
      <c r="L74" t="str">
        <f>IF('force required'!A74="","",'force required'!A74)</f>
        <v>Red_Plug-hold_Y</v>
      </c>
      <c r="M74" t="str">
        <f t="shared" si="23"/>
        <v>Red Plug</v>
      </c>
      <c r="N74" t="str">
        <f t="shared" si="24"/>
        <v>HOLD_Y</v>
      </c>
      <c r="P74" s="105">
        <v>72</v>
      </c>
      <c r="Q74" t="str">
        <f t="shared" si="25"/>
        <v/>
      </c>
      <c r="R74" t="str">
        <f t="shared" si="26"/>
        <v>72_Glass_Vial-T45.png</v>
      </c>
      <c r="S74" t="str">
        <f t="shared" si="27"/>
        <v>72_Red_Plug-hold_Y.png</v>
      </c>
    </row>
    <row r="75" spans="1:19" x14ac:dyDescent="0.25">
      <c r="A75" s="105">
        <f>IF('raw grasp info'!A75="","",'raw grasp info'!A75)</f>
        <v>73</v>
      </c>
      <c r="B75" t="str">
        <f>IF('raw grasp info'!B75="","",'raw grasp info'!B75)</f>
        <v>Yellow_Plug-T21</v>
      </c>
      <c r="C75" t="str">
        <f t="shared" si="19"/>
        <v>Yellow Plug</v>
      </c>
      <c r="D75" t="str">
        <f t="shared" si="20"/>
        <v>T21</v>
      </c>
      <c r="E75">
        <f t="shared" si="21"/>
        <v>74</v>
      </c>
      <c r="F75">
        <f t="shared" si="22"/>
        <v>74</v>
      </c>
      <c r="L75" t="str">
        <f>IF('force required'!A75="","",'force required'!A75)</f>
        <v>Red_Plug-hold_-Y</v>
      </c>
      <c r="M75" t="str">
        <f t="shared" si="23"/>
        <v>Red Plug</v>
      </c>
      <c r="N75" t="str">
        <f t="shared" si="24"/>
        <v>HOLD_-Y</v>
      </c>
      <c r="P75" s="105">
        <v>73</v>
      </c>
      <c r="Q75" t="str">
        <f t="shared" si="25"/>
        <v/>
      </c>
      <c r="R75" t="str">
        <f t="shared" si="26"/>
        <v>73_Yellow_Plug-T21.png</v>
      </c>
      <c r="S75" t="str">
        <f t="shared" si="27"/>
        <v>73_Red_Plug-hold_-Y.png</v>
      </c>
    </row>
    <row r="76" spans="1:19" x14ac:dyDescent="0.25">
      <c r="A76" s="105">
        <f>IF('raw grasp info'!A76="","",'raw grasp info'!A76)</f>
        <v>74</v>
      </c>
      <c r="B76" t="str">
        <f>IF('raw grasp info'!B76="","",'raw grasp info'!B76)</f>
        <v>Tube_Clamp-C16</v>
      </c>
      <c r="C76" t="str">
        <f t="shared" si="19"/>
        <v>Tube Clamp</v>
      </c>
      <c r="D76" t="str">
        <f t="shared" si="20"/>
        <v>C16</v>
      </c>
      <c r="E76">
        <f t="shared" si="21"/>
        <v>75</v>
      </c>
      <c r="F76">
        <f t="shared" si="22"/>
        <v>77</v>
      </c>
      <c r="L76" t="str">
        <f>IF('force required'!A76="","",'force required'!A76)</f>
        <v>Red_Plug-hold_Z</v>
      </c>
      <c r="M76" t="str">
        <f t="shared" si="23"/>
        <v>Red Plug</v>
      </c>
      <c r="N76" t="str">
        <f t="shared" si="24"/>
        <v>HOLD_Z</v>
      </c>
      <c r="P76" s="105">
        <v>74</v>
      </c>
      <c r="Q76" t="str">
        <f t="shared" si="25"/>
        <v/>
      </c>
      <c r="R76" t="str">
        <f t="shared" si="26"/>
        <v>74_Tube_Clamp-C16.png</v>
      </c>
      <c r="S76" t="str">
        <f t="shared" si="27"/>
        <v>74_Red_Plug-hold_Z.png</v>
      </c>
    </row>
    <row r="77" spans="1:19" x14ac:dyDescent="0.25">
      <c r="A77" s="105">
        <f>IF('raw grasp info'!A77="","",'raw grasp info'!A77)</f>
        <v>75</v>
      </c>
      <c r="B77" t="str">
        <f>IF('raw grasp info'!B77="","",'raw grasp info'!B77)</f>
        <v>Tube_Clamp-T28</v>
      </c>
      <c r="C77" t="str">
        <f t="shared" si="19"/>
        <v>Tube Clamp</v>
      </c>
      <c r="D77" t="str">
        <f t="shared" si="20"/>
        <v>T28</v>
      </c>
      <c r="E77">
        <f t="shared" si="21"/>
        <v>75</v>
      </c>
      <c r="F77">
        <f t="shared" si="22"/>
        <v>77</v>
      </c>
      <c r="L77" t="str">
        <f>IF('force required'!A77="","",'force required'!A77)</f>
        <v>Red_Plug-hold_-Z</v>
      </c>
      <c r="M77" t="str">
        <f t="shared" si="23"/>
        <v>Red Plug</v>
      </c>
      <c r="N77" t="str">
        <f t="shared" si="24"/>
        <v>HOLD_-Z</v>
      </c>
      <c r="P77" s="105">
        <v>75</v>
      </c>
      <c r="Q77" t="str">
        <f t="shared" si="25"/>
        <v/>
      </c>
      <c r="R77" t="str">
        <f t="shared" si="26"/>
        <v>75_Tube_Clamp-T28.png</v>
      </c>
      <c r="S77" t="str">
        <f t="shared" si="27"/>
        <v>75_Red_Plug-hold_-Z.png</v>
      </c>
    </row>
    <row r="78" spans="1:19" x14ac:dyDescent="0.25">
      <c r="A78" s="105">
        <f>IF('raw grasp info'!A78="","",'raw grasp info'!A78)</f>
        <v>76</v>
      </c>
      <c r="B78" t="str">
        <f>IF('raw grasp info'!B78="","",'raw grasp info'!B78)</f>
        <v>Tube_Clamp-T65</v>
      </c>
      <c r="C78" t="str">
        <f t="shared" si="19"/>
        <v>Tube Clamp</v>
      </c>
      <c r="D78" t="str">
        <f t="shared" si="20"/>
        <v>T65</v>
      </c>
      <c r="E78">
        <f t="shared" si="21"/>
        <v>75</v>
      </c>
      <c r="F78">
        <f t="shared" si="22"/>
        <v>77</v>
      </c>
      <c r="L78" t="str">
        <f>IF('force required'!A78="","",'force required'!A78)</f>
        <v>Red_Plug-insert</v>
      </c>
      <c r="M78" t="str">
        <f t="shared" si="23"/>
        <v>Red Plug</v>
      </c>
      <c r="N78" t="str">
        <f t="shared" si="24"/>
        <v>INSERT</v>
      </c>
      <c r="P78" s="105">
        <v>76</v>
      </c>
      <c r="Q78" t="str">
        <f t="shared" si="25"/>
        <v/>
      </c>
      <c r="R78" t="str">
        <f t="shared" si="26"/>
        <v>76_Tube_Clamp-T65.png</v>
      </c>
      <c r="S78" t="str">
        <f t="shared" si="27"/>
        <v>76_Red_Plug-insert.png</v>
      </c>
    </row>
    <row r="79" spans="1:19" x14ac:dyDescent="0.25">
      <c r="A79" s="105">
        <f>IF('raw grasp info'!A79="","",'raw grasp info'!A79)</f>
        <v>77</v>
      </c>
      <c r="B79" t="str">
        <f>IF('raw grasp info'!B79="","",'raw grasp info'!B79)</f>
        <v>Scissors-C16</v>
      </c>
      <c r="C79" t="str">
        <f t="shared" si="19"/>
        <v>Scissors</v>
      </c>
      <c r="D79" t="str">
        <f t="shared" si="20"/>
        <v>C16</v>
      </c>
      <c r="E79">
        <f t="shared" si="21"/>
        <v>78</v>
      </c>
      <c r="F79">
        <f t="shared" si="22"/>
        <v>81</v>
      </c>
      <c r="L79" t="str">
        <f>IF('force required'!A79="","",'force required'!A79)</f>
        <v>Red_Plug-remove</v>
      </c>
      <c r="M79" t="str">
        <f t="shared" si="23"/>
        <v>Red Plug</v>
      </c>
      <c r="N79" t="str">
        <f t="shared" si="24"/>
        <v>REMOVE</v>
      </c>
      <c r="P79" s="105">
        <v>77</v>
      </c>
      <c r="Q79" t="str">
        <f t="shared" si="25"/>
        <v/>
      </c>
      <c r="R79" t="str">
        <f t="shared" si="26"/>
        <v>77_Scissors-C16.png</v>
      </c>
      <c r="S79" t="str">
        <f t="shared" si="27"/>
        <v>77_Red_Plug-remove.png</v>
      </c>
    </row>
    <row r="80" spans="1:19" x14ac:dyDescent="0.25">
      <c r="A80" s="105">
        <f>IF('raw grasp info'!A80="","",'raw grasp info'!A80)</f>
        <v>78</v>
      </c>
      <c r="B80" t="str">
        <f>IF('raw grasp info'!B80="","",'raw grasp info'!B80)</f>
        <v>Scissors-C8</v>
      </c>
      <c r="C80" t="str">
        <f t="shared" si="19"/>
        <v>Scissors</v>
      </c>
      <c r="D80" t="str">
        <f t="shared" si="20"/>
        <v>C8</v>
      </c>
      <c r="E80">
        <f t="shared" si="21"/>
        <v>78</v>
      </c>
      <c r="F80">
        <f t="shared" si="22"/>
        <v>81</v>
      </c>
      <c r="L80" t="str">
        <f>IF('force required'!A80="","",'force required'!A80)</f>
        <v>Glass_Vial-hold_X</v>
      </c>
      <c r="M80" t="str">
        <f t="shared" si="23"/>
        <v>Glass Vial</v>
      </c>
      <c r="N80" t="str">
        <f t="shared" si="24"/>
        <v>HOLD_X</v>
      </c>
      <c r="P80" s="105">
        <v>78</v>
      </c>
      <c r="Q80" t="str">
        <f t="shared" si="25"/>
        <v/>
      </c>
      <c r="R80" t="str">
        <f t="shared" si="26"/>
        <v>78_Scissors-C8.png</v>
      </c>
      <c r="S80" t="str">
        <f t="shared" si="27"/>
        <v>78_Glass_Vial-hold_X.png</v>
      </c>
    </row>
    <row r="81" spans="1:19" x14ac:dyDescent="0.25">
      <c r="A81" s="105">
        <f>IF('raw grasp info'!A81="","",'raw grasp info'!A81)</f>
        <v>79</v>
      </c>
      <c r="B81" t="str">
        <f>IF('raw grasp info'!B81="","",'raw grasp info'!B81)</f>
        <v>Scissors-T68</v>
      </c>
      <c r="C81" t="str">
        <f t="shared" si="19"/>
        <v>Scissors</v>
      </c>
      <c r="D81" t="str">
        <f t="shared" si="20"/>
        <v>T68</v>
      </c>
      <c r="E81">
        <f t="shared" si="21"/>
        <v>78</v>
      </c>
      <c r="F81">
        <f t="shared" si="22"/>
        <v>81</v>
      </c>
      <c r="L81" t="str">
        <f>IF('force required'!A81="","",'force required'!A81)</f>
        <v>Glass_Vial-hold_-X</v>
      </c>
      <c r="M81" t="str">
        <f t="shared" si="23"/>
        <v>Glass Vial</v>
      </c>
      <c r="N81" t="str">
        <f t="shared" si="24"/>
        <v>HOLD_-X</v>
      </c>
      <c r="P81" s="105">
        <v>79</v>
      </c>
      <c r="Q81" t="str">
        <f t="shared" si="25"/>
        <v/>
      </c>
      <c r="R81" t="str">
        <f t="shared" si="26"/>
        <v>79_Scissors-T68.png</v>
      </c>
      <c r="S81" t="str">
        <f t="shared" si="27"/>
        <v>79_Glass_Vial-hold_-X.png</v>
      </c>
    </row>
    <row r="82" spans="1:19" x14ac:dyDescent="0.25">
      <c r="A82" s="105">
        <f>IF('raw grasp info'!A82="","",'raw grasp info'!A82)</f>
        <v>80</v>
      </c>
      <c r="B82" t="str">
        <f>IF('raw grasp info'!B82="","",'raw grasp info'!B82)</f>
        <v>Scissors-T68_</v>
      </c>
      <c r="C82" t="str">
        <f t="shared" si="19"/>
        <v>Scissors</v>
      </c>
      <c r="D82" t="str">
        <f t="shared" si="20"/>
        <v>T68_</v>
      </c>
      <c r="E82">
        <f t="shared" si="21"/>
        <v>78</v>
      </c>
      <c r="F82">
        <f t="shared" si="22"/>
        <v>81</v>
      </c>
      <c r="L82" t="str">
        <f>IF('force required'!A82="","",'force required'!A82)</f>
        <v>Glass_Vial-hold_Y</v>
      </c>
      <c r="M82" t="str">
        <f t="shared" si="23"/>
        <v>Glass Vial</v>
      </c>
      <c r="N82" t="str">
        <f t="shared" si="24"/>
        <v>HOLD_Y</v>
      </c>
      <c r="P82" s="105">
        <v>80</v>
      </c>
      <c r="Q82" t="str">
        <f t="shared" si="25"/>
        <v/>
      </c>
      <c r="R82" t="str">
        <f t="shared" si="26"/>
        <v>80_Scissors-T68_.png</v>
      </c>
      <c r="S82" t="str">
        <f t="shared" si="27"/>
        <v>80_Glass_Vial-hold_Y.png</v>
      </c>
    </row>
    <row r="83" spans="1:19" x14ac:dyDescent="0.25">
      <c r="L83" t="str">
        <f>IF('force required'!A83="","",'force required'!A83)</f>
        <v>Glass_Vial-hold_-Y</v>
      </c>
      <c r="M83" t="str">
        <f t="shared" si="23"/>
        <v>Glass Vial</v>
      </c>
      <c r="N83" t="str">
        <f t="shared" si="24"/>
        <v>HOLD_-Y</v>
      </c>
      <c r="P83" s="105">
        <v>81</v>
      </c>
      <c r="Q83" t="str">
        <f t="shared" si="25"/>
        <v/>
      </c>
      <c r="R83" t="str">
        <f t="shared" si="26"/>
        <v/>
      </c>
      <c r="S83" t="str">
        <f t="shared" si="27"/>
        <v>81_Glass_Vial-hold_-Y.png</v>
      </c>
    </row>
    <row r="84" spans="1:19" x14ac:dyDescent="0.25">
      <c r="L84" t="str">
        <f>IF('force required'!A84="","",'force required'!A84)</f>
        <v>Glass_Vial-hold_Z</v>
      </c>
      <c r="M84" t="str">
        <f t="shared" si="23"/>
        <v>Glass Vial</v>
      </c>
      <c r="N84" t="str">
        <f t="shared" si="24"/>
        <v>HOLD_Z</v>
      </c>
      <c r="P84" s="105">
        <v>82</v>
      </c>
      <c r="Q84" t="str">
        <f t="shared" si="25"/>
        <v/>
      </c>
      <c r="R84" t="str">
        <f t="shared" si="26"/>
        <v/>
      </c>
      <c r="S84" t="str">
        <f t="shared" si="27"/>
        <v>82_Glass_Vial-hold_Z.png</v>
      </c>
    </row>
    <row r="85" spans="1:19" x14ac:dyDescent="0.25">
      <c r="L85" t="str">
        <f>IF('force required'!A85="","",'force required'!A85)</f>
        <v>Glass_Vial-hold_-Z</v>
      </c>
      <c r="M85" t="str">
        <f t="shared" si="23"/>
        <v>Glass Vial</v>
      </c>
      <c r="N85" t="str">
        <f t="shared" si="24"/>
        <v>HOLD_-Z</v>
      </c>
      <c r="P85" s="105">
        <v>83</v>
      </c>
      <c r="Q85" t="str">
        <f t="shared" si="25"/>
        <v/>
      </c>
      <c r="R85" t="str">
        <f t="shared" si="26"/>
        <v/>
      </c>
      <c r="S85" t="str">
        <f t="shared" si="27"/>
        <v>83_Glass_Vial-hold_-Z.png</v>
      </c>
    </row>
    <row r="86" spans="1:19" x14ac:dyDescent="0.25">
      <c r="L86" t="str">
        <f>IF('force required'!A86="","",'force required'!A86)</f>
        <v>Glass_Vial-open</v>
      </c>
      <c r="M86" t="str">
        <f t="shared" si="23"/>
        <v>Glass Vial</v>
      </c>
      <c r="N86" t="str">
        <f t="shared" si="24"/>
        <v>OPEN</v>
      </c>
      <c r="P86" s="105">
        <v>84</v>
      </c>
      <c r="Q86" t="str">
        <f t="shared" si="25"/>
        <v/>
      </c>
      <c r="R86" t="str">
        <f t="shared" si="26"/>
        <v/>
      </c>
      <c r="S86" t="str">
        <f t="shared" si="27"/>
        <v>84_Glass_Vial-open.png</v>
      </c>
    </row>
    <row r="87" spans="1:19" x14ac:dyDescent="0.25">
      <c r="L87" t="str">
        <f>IF('force required'!A87="","",'force required'!A87)</f>
        <v>Yellow_Plug-hold_X</v>
      </c>
      <c r="M87" t="str">
        <f t="shared" si="23"/>
        <v>Yellow Plug</v>
      </c>
      <c r="N87" t="str">
        <f t="shared" si="24"/>
        <v>HOLD_X</v>
      </c>
      <c r="P87" s="105">
        <v>85</v>
      </c>
      <c r="Q87" t="str">
        <f t="shared" si="25"/>
        <v/>
      </c>
      <c r="R87" t="str">
        <f t="shared" si="26"/>
        <v/>
      </c>
      <c r="S87" t="str">
        <f t="shared" si="27"/>
        <v>85_Yellow_Plug-hold_X.png</v>
      </c>
    </row>
    <row r="88" spans="1:19" x14ac:dyDescent="0.25">
      <c r="L88" t="str">
        <f>IF('force required'!A88="","",'force required'!A88)</f>
        <v>Yellow_Plug-hold_-X</v>
      </c>
      <c r="M88" t="str">
        <f t="shared" si="23"/>
        <v>Yellow Plug</v>
      </c>
      <c r="N88" t="str">
        <f t="shared" si="24"/>
        <v>HOLD_-X</v>
      </c>
      <c r="P88" s="105">
        <v>86</v>
      </c>
      <c r="Q88" t="str">
        <f t="shared" si="25"/>
        <v/>
      </c>
      <c r="R88" t="str">
        <f t="shared" si="26"/>
        <v/>
      </c>
      <c r="S88" t="str">
        <f t="shared" si="27"/>
        <v>86_Yellow_Plug-hold_-X.png</v>
      </c>
    </row>
    <row r="89" spans="1:19" x14ac:dyDescent="0.25">
      <c r="L89" t="str">
        <f>IF('force required'!A89="","",'force required'!A89)</f>
        <v>Yellow_Plug-hold_Y</v>
      </c>
      <c r="M89" t="str">
        <f t="shared" si="23"/>
        <v>Yellow Plug</v>
      </c>
      <c r="N89" t="str">
        <f t="shared" si="24"/>
        <v>HOLD_Y</v>
      </c>
      <c r="P89" s="105">
        <v>87</v>
      </c>
      <c r="Q89" t="str">
        <f t="shared" si="25"/>
        <v/>
      </c>
      <c r="R89" t="str">
        <f t="shared" si="26"/>
        <v/>
      </c>
      <c r="S89" t="str">
        <f t="shared" si="27"/>
        <v>87_Yellow_Plug-hold_Y.png</v>
      </c>
    </row>
    <row r="90" spans="1:19" x14ac:dyDescent="0.25">
      <c r="L90" t="str">
        <f>IF('force required'!A90="","",'force required'!A90)</f>
        <v>Yellow_Plug-hold_-Y</v>
      </c>
      <c r="M90" t="str">
        <f t="shared" si="23"/>
        <v>Yellow Plug</v>
      </c>
      <c r="N90" t="str">
        <f t="shared" si="24"/>
        <v>HOLD_-Y</v>
      </c>
      <c r="P90" s="105">
        <v>88</v>
      </c>
      <c r="Q90" t="str">
        <f t="shared" si="25"/>
        <v/>
      </c>
      <c r="R90" t="str">
        <f t="shared" si="26"/>
        <v/>
      </c>
      <c r="S90" t="str">
        <f t="shared" si="27"/>
        <v>88_Yellow_Plug-hold_-Y.png</v>
      </c>
    </row>
    <row r="91" spans="1:19" x14ac:dyDescent="0.25">
      <c r="L91" t="str">
        <f>IF('force required'!A91="","",'force required'!A91)</f>
        <v>Yellow_Plug-hold_Z</v>
      </c>
      <c r="M91" t="str">
        <f t="shared" si="23"/>
        <v>Yellow Plug</v>
      </c>
      <c r="N91" t="str">
        <f t="shared" si="24"/>
        <v>HOLD_Z</v>
      </c>
      <c r="P91" s="105">
        <v>89</v>
      </c>
      <c r="Q91" t="str">
        <f t="shared" si="25"/>
        <v/>
      </c>
      <c r="R91" t="str">
        <f t="shared" si="26"/>
        <v/>
      </c>
      <c r="S91" t="str">
        <f t="shared" si="27"/>
        <v>89_Yellow_Plug-hold_Z.png</v>
      </c>
    </row>
    <row r="92" spans="1:19" x14ac:dyDescent="0.25">
      <c r="L92" t="str">
        <f>IF('force required'!A92="","",'force required'!A92)</f>
        <v>Yellow_Plug-hold_-Z</v>
      </c>
      <c r="M92" t="str">
        <f t="shared" si="23"/>
        <v>Yellow Plug</v>
      </c>
      <c r="N92" t="str">
        <f t="shared" si="24"/>
        <v>HOLD_-Z</v>
      </c>
      <c r="P92" s="105">
        <v>90</v>
      </c>
      <c r="Q92" t="str">
        <f t="shared" si="25"/>
        <v/>
      </c>
      <c r="R92" t="str">
        <f t="shared" si="26"/>
        <v/>
      </c>
      <c r="S92" t="str">
        <f t="shared" si="27"/>
        <v>90_Yellow_Plug-hold_-Z.png</v>
      </c>
    </row>
    <row r="93" spans="1:19" x14ac:dyDescent="0.25">
      <c r="L93" t="str">
        <f>IF('force required'!A93="","",'force required'!A93)</f>
        <v>Yellow_Plug-insert</v>
      </c>
      <c r="M93" t="str">
        <f t="shared" si="23"/>
        <v>Yellow Plug</v>
      </c>
      <c r="N93" t="str">
        <f t="shared" si="24"/>
        <v>INSERT</v>
      </c>
      <c r="P93" s="105">
        <v>91</v>
      </c>
      <c r="Q93" t="str">
        <f t="shared" si="25"/>
        <v/>
      </c>
      <c r="R93" t="str">
        <f t="shared" si="26"/>
        <v/>
      </c>
      <c r="S93" t="str">
        <f t="shared" si="27"/>
        <v>91_Yellow_Plug-insert.png</v>
      </c>
    </row>
    <row r="94" spans="1:19" x14ac:dyDescent="0.25">
      <c r="L94" t="str">
        <f>IF('force required'!A94="","",'force required'!A94)</f>
        <v>Tube_Clamp-hold_X</v>
      </c>
      <c r="M94" t="str">
        <f t="shared" si="23"/>
        <v>Tube Clamp</v>
      </c>
      <c r="N94" t="str">
        <f t="shared" si="24"/>
        <v>HOLD_X</v>
      </c>
      <c r="P94" s="105">
        <v>92</v>
      </c>
      <c r="Q94" t="str">
        <f t="shared" si="25"/>
        <v/>
      </c>
      <c r="R94" t="str">
        <f t="shared" si="26"/>
        <v/>
      </c>
      <c r="S94" t="str">
        <f t="shared" si="27"/>
        <v>92_Tube_Clamp-hold_X.png</v>
      </c>
    </row>
    <row r="95" spans="1:19" x14ac:dyDescent="0.25">
      <c r="L95" t="str">
        <f>IF('force required'!A95="","",'force required'!A95)</f>
        <v>Tube_Clamp-hold_-X</v>
      </c>
      <c r="M95" t="str">
        <f t="shared" si="23"/>
        <v>Tube Clamp</v>
      </c>
      <c r="N95" t="str">
        <f t="shared" si="24"/>
        <v>HOLD_-X</v>
      </c>
      <c r="P95" s="105">
        <v>93</v>
      </c>
      <c r="Q95" t="str">
        <f t="shared" si="25"/>
        <v/>
      </c>
      <c r="R95" t="str">
        <f t="shared" si="26"/>
        <v/>
      </c>
      <c r="S95" t="str">
        <f t="shared" si="27"/>
        <v>93_Tube_Clamp-hold_-X.png</v>
      </c>
    </row>
    <row r="96" spans="1:19" x14ac:dyDescent="0.25">
      <c r="L96" t="str">
        <f>IF('force required'!A96="","",'force required'!A96)</f>
        <v>Tube_Clamp-hold_Y</v>
      </c>
      <c r="M96" t="str">
        <f t="shared" si="23"/>
        <v>Tube Clamp</v>
      </c>
      <c r="N96" t="str">
        <f t="shared" si="24"/>
        <v>HOLD_Y</v>
      </c>
      <c r="P96" s="105">
        <v>94</v>
      </c>
      <c r="Q96" t="str">
        <f t="shared" si="25"/>
        <v/>
      </c>
      <c r="R96" t="str">
        <f t="shared" si="26"/>
        <v/>
      </c>
      <c r="S96" t="str">
        <f t="shared" si="27"/>
        <v>94_Tube_Clamp-hold_Y.png</v>
      </c>
    </row>
    <row r="97" spans="12:19" x14ac:dyDescent="0.25">
      <c r="L97" t="str">
        <f>IF('force required'!A97="","",'force required'!A97)</f>
        <v>Tube_Clamp-hold_-Y</v>
      </c>
      <c r="M97" t="str">
        <f t="shared" si="23"/>
        <v>Tube Clamp</v>
      </c>
      <c r="N97" t="str">
        <f t="shared" si="24"/>
        <v>HOLD_-Y</v>
      </c>
      <c r="P97" s="105">
        <v>95</v>
      </c>
      <c r="Q97" t="str">
        <f t="shared" si="25"/>
        <v/>
      </c>
      <c r="R97" t="str">
        <f t="shared" si="26"/>
        <v/>
      </c>
      <c r="S97" t="str">
        <f t="shared" si="27"/>
        <v>95_Tube_Clamp-hold_-Y.png</v>
      </c>
    </row>
    <row r="98" spans="12:19" x14ac:dyDescent="0.25">
      <c r="L98" t="str">
        <f>IF('force required'!A98="","",'force required'!A98)</f>
        <v>Tube_Clamp-hold_Z</v>
      </c>
      <c r="M98" t="str">
        <f t="shared" si="23"/>
        <v>Tube Clamp</v>
      </c>
      <c r="N98" t="str">
        <f t="shared" si="24"/>
        <v>HOLD_Z</v>
      </c>
      <c r="P98" s="105">
        <v>96</v>
      </c>
      <c r="Q98" t="str">
        <f t="shared" ref="Q98:Q129" si="28">IF(H98="","",CONCATENATE(P98,"_",LOWER(H98),".png"))</f>
        <v/>
      </c>
      <c r="R98" t="str">
        <f t="shared" ref="R98:R129" si="29">IF(B98="","",CONCATENATE(P98,"_",B98,".png"))</f>
        <v/>
      </c>
      <c r="S98" t="str">
        <f t="shared" ref="S98:S129" si="30">IF(L98="","",CONCATENATE(P98,"_",L98,".png"))</f>
        <v>96_Tube_Clamp-hold_Z.png</v>
      </c>
    </row>
    <row r="99" spans="12:19" x14ac:dyDescent="0.25">
      <c r="L99" t="str">
        <f>IF('force required'!A99="","",'force required'!A99)</f>
        <v>Tube_Clamp-hold_-Z</v>
      </c>
      <c r="M99" t="str">
        <f t="shared" si="23"/>
        <v>Tube Clamp</v>
      </c>
      <c r="N99" t="str">
        <f t="shared" si="24"/>
        <v>HOLD_-Z</v>
      </c>
      <c r="P99" s="105">
        <v>97</v>
      </c>
      <c r="Q99" t="str">
        <f t="shared" si="28"/>
        <v/>
      </c>
      <c r="R99" t="str">
        <f t="shared" si="29"/>
        <v/>
      </c>
      <c r="S99" t="str">
        <f t="shared" si="30"/>
        <v>97_Tube_Clamp-hold_-Z.png</v>
      </c>
    </row>
    <row r="100" spans="12:19" x14ac:dyDescent="0.25">
      <c r="L100" t="str">
        <f>IF('force required'!A100="","",'force required'!A100)</f>
        <v>Tube_Clamp-clamp</v>
      </c>
      <c r="M100" t="str">
        <f t="shared" si="23"/>
        <v>Tube Clamp</v>
      </c>
      <c r="N100" t="str">
        <f t="shared" si="24"/>
        <v>CLAMP</v>
      </c>
      <c r="P100" s="105">
        <v>98</v>
      </c>
      <c r="Q100" t="str">
        <f t="shared" si="28"/>
        <v/>
      </c>
      <c r="R100" t="str">
        <f t="shared" si="29"/>
        <v/>
      </c>
      <c r="S100" t="str">
        <f t="shared" si="30"/>
        <v>98_Tube_Clamp-clamp.png</v>
      </c>
    </row>
    <row r="101" spans="12:19" x14ac:dyDescent="0.25">
      <c r="L101" t="str">
        <f>IF('force required'!A101="","",'force required'!A101)</f>
        <v>Tube_Clamp-unclamp</v>
      </c>
      <c r="M101" t="str">
        <f t="shared" si="23"/>
        <v>Tube Clamp</v>
      </c>
      <c r="N101" t="str">
        <f t="shared" si="24"/>
        <v>UNCLAMP</v>
      </c>
      <c r="P101" s="105">
        <v>99</v>
      </c>
      <c r="Q101" t="str">
        <f t="shared" si="28"/>
        <v/>
      </c>
      <c r="R101" t="str">
        <f t="shared" si="29"/>
        <v/>
      </c>
      <c r="S101" t="str">
        <f t="shared" si="30"/>
        <v>99_Tube_Clamp-unclamp.png</v>
      </c>
    </row>
    <row r="102" spans="12:19" x14ac:dyDescent="0.25">
      <c r="L102" t="str">
        <f>IF('force required'!A102="","",'force required'!A102)</f>
        <v>Scissors-hold_X</v>
      </c>
      <c r="M102" t="str">
        <f t="shared" si="23"/>
        <v>Scissors</v>
      </c>
      <c r="N102" t="str">
        <f t="shared" si="24"/>
        <v>HOLD_X</v>
      </c>
      <c r="P102" s="105">
        <v>100</v>
      </c>
      <c r="Q102" t="str">
        <f t="shared" si="28"/>
        <v/>
      </c>
      <c r="R102" t="str">
        <f t="shared" si="29"/>
        <v/>
      </c>
      <c r="S102" t="str">
        <f t="shared" si="30"/>
        <v>100_Scissors-hold_X.png</v>
      </c>
    </row>
    <row r="103" spans="12:19" x14ac:dyDescent="0.25">
      <c r="L103" t="str">
        <f>IF('force required'!A103="","",'force required'!A103)</f>
        <v>Scissors-hold_-X</v>
      </c>
      <c r="M103" t="str">
        <f t="shared" si="23"/>
        <v>Scissors</v>
      </c>
      <c r="N103" t="str">
        <f t="shared" si="24"/>
        <v>HOLD_-X</v>
      </c>
      <c r="P103" s="105">
        <v>101</v>
      </c>
      <c r="Q103" t="str">
        <f t="shared" si="28"/>
        <v/>
      </c>
      <c r="R103" t="str">
        <f t="shared" si="29"/>
        <v/>
      </c>
      <c r="S103" t="str">
        <f t="shared" si="30"/>
        <v>101_Scissors-hold_-X.png</v>
      </c>
    </row>
    <row r="104" spans="12:19" x14ac:dyDescent="0.25">
      <c r="L104" t="str">
        <f>IF('force required'!A104="","",'force required'!A104)</f>
        <v>Scissors-hold_Y</v>
      </c>
      <c r="M104" t="str">
        <f t="shared" si="23"/>
        <v>Scissors</v>
      </c>
      <c r="N104" t="str">
        <f t="shared" si="24"/>
        <v>HOLD_Y</v>
      </c>
      <c r="P104" s="105">
        <v>102</v>
      </c>
      <c r="Q104" t="str">
        <f t="shared" si="28"/>
        <v/>
      </c>
      <c r="R104" t="str">
        <f t="shared" si="29"/>
        <v/>
      </c>
      <c r="S104" t="str">
        <f t="shared" si="30"/>
        <v>102_Scissors-hold_Y.png</v>
      </c>
    </row>
    <row r="105" spans="12:19" x14ac:dyDescent="0.25">
      <c r="L105" t="str">
        <f>IF('force required'!A105="","",'force required'!A105)</f>
        <v>Scissors-hold_-Y</v>
      </c>
      <c r="M105" t="str">
        <f t="shared" si="23"/>
        <v>Scissors</v>
      </c>
      <c r="N105" t="str">
        <f t="shared" si="24"/>
        <v>HOLD_-Y</v>
      </c>
      <c r="P105" s="105">
        <v>103</v>
      </c>
      <c r="Q105" t="str">
        <f t="shared" si="28"/>
        <v/>
      </c>
      <c r="R105" t="str">
        <f t="shared" si="29"/>
        <v/>
      </c>
      <c r="S105" t="str">
        <f t="shared" si="30"/>
        <v>103_Scissors-hold_-Y.png</v>
      </c>
    </row>
    <row r="106" spans="12:19" x14ac:dyDescent="0.25">
      <c r="L106" t="str">
        <f>IF('force required'!A106="","",'force required'!A106)</f>
        <v>Scissors-hold_Z</v>
      </c>
      <c r="M106" t="str">
        <f t="shared" si="23"/>
        <v>Scissors</v>
      </c>
      <c r="N106" t="str">
        <f t="shared" si="24"/>
        <v>HOLD_Z</v>
      </c>
      <c r="P106" s="105">
        <v>104</v>
      </c>
      <c r="Q106" t="str">
        <f t="shared" si="28"/>
        <v/>
      </c>
      <c r="R106" t="str">
        <f t="shared" si="29"/>
        <v/>
      </c>
      <c r="S106" t="str">
        <f t="shared" si="30"/>
        <v>104_Scissors-hold_Z.png</v>
      </c>
    </row>
    <row r="107" spans="12:19" x14ac:dyDescent="0.25">
      <c r="L107" t="str">
        <f>IF('force required'!A107="","",'force required'!A107)</f>
        <v>Scissors-hold_-Z</v>
      </c>
      <c r="M107" t="str">
        <f t="shared" si="23"/>
        <v>Scissors</v>
      </c>
      <c r="N107" t="str">
        <f t="shared" si="24"/>
        <v>HOLD_-Z</v>
      </c>
      <c r="P107" s="105">
        <v>105</v>
      </c>
      <c r="Q107" t="str">
        <f t="shared" si="28"/>
        <v/>
      </c>
      <c r="R107" t="str">
        <f t="shared" si="29"/>
        <v/>
      </c>
      <c r="S107" t="str">
        <f t="shared" si="30"/>
        <v>105_Scissors-hold_-Z.png</v>
      </c>
    </row>
    <row r="108" spans="12:19" x14ac:dyDescent="0.25">
      <c r="L108" t="str">
        <f>IF('force required'!A108="","",'force required'!A108)</f>
        <v>Scissors-cut</v>
      </c>
      <c r="M108" t="str">
        <f t="shared" si="23"/>
        <v>Scissors</v>
      </c>
      <c r="N108" t="str">
        <f t="shared" si="24"/>
        <v>CUT</v>
      </c>
      <c r="P108" s="105">
        <v>106</v>
      </c>
      <c r="Q108" t="str">
        <f t="shared" si="28"/>
        <v/>
      </c>
      <c r="R108" t="str">
        <f t="shared" si="29"/>
        <v/>
      </c>
      <c r="S108" t="str">
        <f t="shared" si="30"/>
        <v>106_Scissors-cut.png</v>
      </c>
    </row>
    <row r="109" spans="12:19" x14ac:dyDescent="0.25">
      <c r="L109" t="str">
        <f>IF('force required'!A109="","",'force required'!A109)</f>
        <v/>
      </c>
      <c r="M109" t="str">
        <f t="shared" si="23"/>
        <v/>
      </c>
      <c r="N109" t="str">
        <f t="shared" si="24"/>
        <v/>
      </c>
      <c r="P109" s="105">
        <v>107</v>
      </c>
      <c r="Q109" t="str">
        <f t="shared" si="28"/>
        <v/>
      </c>
      <c r="R109" t="str">
        <f t="shared" si="29"/>
        <v/>
      </c>
      <c r="S109" t="str">
        <f t="shared" si="30"/>
        <v/>
      </c>
    </row>
    <row r="110" spans="12:19" x14ac:dyDescent="0.25">
      <c r="L110" t="str">
        <f>IF('force required'!A110="","",'force required'!A110)</f>
        <v/>
      </c>
      <c r="M110" t="str">
        <f t="shared" si="23"/>
        <v/>
      </c>
      <c r="N110" t="str">
        <f t="shared" si="24"/>
        <v/>
      </c>
      <c r="P110" s="105">
        <v>108</v>
      </c>
      <c r="Q110" t="str">
        <f t="shared" si="28"/>
        <v/>
      </c>
      <c r="R110" t="str">
        <f t="shared" si="29"/>
        <v/>
      </c>
      <c r="S110" t="str">
        <f t="shared" si="30"/>
        <v/>
      </c>
    </row>
    <row r="111" spans="12:19" x14ac:dyDescent="0.25">
      <c r="L111" t="str">
        <f>IF('force required'!A111="","",'force required'!A111)</f>
        <v/>
      </c>
      <c r="M111" t="str">
        <f t="shared" si="23"/>
        <v/>
      </c>
      <c r="N111" t="str">
        <f t="shared" si="24"/>
        <v/>
      </c>
      <c r="P111" s="105">
        <v>109</v>
      </c>
      <c r="Q111" t="str">
        <f t="shared" si="28"/>
        <v/>
      </c>
      <c r="R111" t="str">
        <f t="shared" si="29"/>
        <v/>
      </c>
      <c r="S111" t="str">
        <f t="shared" si="30"/>
        <v/>
      </c>
    </row>
    <row r="112" spans="12:19" x14ac:dyDescent="0.25">
      <c r="L112" t="str">
        <f>IF('force required'!A112="","",'force required'!A112)</f>
        <v/>
      </c>
      <c r="M112" t="str">
        <f t="shared" si="23"/>
        <v/>
      </c>
      <c r="N112" t="str">
        <f t="shared" si="24"/>
        <v/>
      </c>
      <c r="P112" s="105">
        <v>110</v>
      </c>
      <c r="Q112" t="str">
        <f t="shared" si="28"/>
        <v/>
      </c>
      <c r="R112" t="str">
        <f t="shared" si="29"/>
        <v/>
      </c>
      <c r="S112" t="str">
        <f t="shared" si="30"/>
        <v/>
      </c>
    </row>
    <row r="113" spans="12:19" x14ac:dyDescent="0.25">
      <c r="L113" t="str">
        <f>IF('force required'!A113="","",'force required'!A113)</f>
        <v/>
      </c>
      <c r="M113" t="str">
        <f t="shared" si="23"/>
        <v/>
      </c>
      <c r="N113" t="str">
        <f t="shared" si="24"/>
        <v/>
      </c>
      <c r="P113" s="105">
        <v>111</v>
      </c>
      <c r="Q113" t="str">
        <f t="shared" si="28"/>
        <v/>
      </c>
      <c r="R113" t="str">
        <f t="shared" si="29"/>
        <v/>
      </c>
      <c r="S113" t="str">
        <f t="shared" si="30"/>
        <v/>
      </c>
    </row>
    <row r="114" spans="12:19" x14ac:dyDescent="0.25">
      <c r="L114" t="str">
        <f>IF('force required'!A114="","",'force required'!A114)</f>
        <v/>
      </c>
      <c r="M114" t="str">
        <f t="shared" si="23"/>
        <v/>
      </c>
      <c r="N114" t="str">
        <f t="shared" si="24"/>
        <v/>
      </c>
      <c r="P114" s="105">
        <v>112</v>
      </c>
      <c r="Q114" t="str">
        <f t="shared" si="28"/>
        <v/>
      </c>
      <c r="R114" t="str">
        <f t="shared" si="29"/>
        <v/>
      </c>
      <c r="S114" t="str">
        <f t="shared" si="30"/>
        <v/>
      </c>
    </row>
    <row r="115" spans="12:19" x14ac:dyDescent="0.25">
      <c r="L115" t="str">
        <f>IF('force required'!A115="","",'force required'!A115)</f>
        <v/>
      </c>
      <c r="M115" t="str">
        <f t="shared" si="23"/>
        <v/>
      </c>
      <c r="N115" t="str">
        <f t="shared" si="24"/>
        <v/>
      </c>
      <c r="P115" s="105">
        <v>113</v>
      </c>
      <c r="Q115" t="str">
        <f t="shared" si="28"/>
        <v/>
      </c>
      <c r="R115" t="str">
        <f t="shared" si="29"/>
        <v/>
      </c>
      <c r="S115" t="str">
        <f t="shared" si="30"/>
        <v/>
      </c>
    </row>
    <row r="116" spans="12:19" x14ac:dyDescent="0.25">
      <c r="L116" t="str">
        <f>IF('force required'!A116="","",'force required'!A116)</f>
        <v/>
      </c>
      <c r="M116" t="str">
        <f t="shared" si="23"/>
        <v/>
      </c>
      <c r="N116" t="str">
        <f t="shared" si="24"/>
        <v/>
      </c>
      <c r="P116" s="105">
        <v>114</v>
      </c>
      <c r="Q116" t="str">
        <f t="shared" si="28"/>
        <v/>
      </c>
      <c r="R116" t="str">
        <f t="shared" si="29"/>
        <v/>
      </c>
      <c r="S116" t="str">
        <f t="shared" si="30"/>
        <v/>
      </c>
    </row>
    <row r="117" spans="12:19" x14ac:dyDescent="0.25">
      <c r="L117" t="str">
        <f>IF('force required'!A117="","",'force required'!A117)</f>
        <v/>
      </c>
      <c r="M117" t="str">
        <f t="shared" si="23"/>
        <v/>
      </c>
      <c r="N117" t="str">
        <f t="shared" si="24"/>
        <v/>
      </c>
      <c r="P117" s="105">
        <v>115</v>
      </c>
      <c r="Q117" t="str">
        <f t="shared" si="28"/>
        <v/>
      </c>
      <c r="R117" t="str">
        <f t="shared" si="29"/>
        <v/>
      </c>
      <c r="S117" t="str">
        <f t="shared" si="30"/>
        <v/>
      </c>
    </row>
    <row r="118" spans="12:19" x14ac:dyDescent="0.25">
      <c r="L118" t="str">
        <f>IF('force required'!A118="","",'force required'!A118)</f>
        <v/>
      </c>
      <c r="M118" t="str">
        <f t="shared" si="23"/>
        <v/>
      </c>
      <c r="N118" t="str">
        <f t="shared" si="24"/>
        <v/>
      </c>
      <c r="P118" s="105">
        <v>116</v>
      </c>
      <c r="Q118" t="str">
        <f t="shared" si="28"/>
        <v/>
      </c>
      <c r="R118" t="str">
        <f t="shared" si="29"/>
        <v/>
      </c>
      <c r="S118" t="str">
        <f t="shared" si="30"/>
        <v/>
      </c>
    </row>
    <row r="119" spans="12:19" x14ac:dyDescent="0.25">
      <c r="L119" t="str">
        <f>IF('force required'!A119="","",'force required'!A119)</f>
        <v/>
      </c>
      <c r="M119" t="str">
        <f t="shared" si="23"/>
        <v/>
      </c>
      <c r="N119" t="str">
        <f t="shared" si="24"/>
        <v/>
      </c>
      <c r="P119" s="105">
        <v>117</v>
      </c>
      <c r="Q119" t="str">
        <f t="shared" si="28"/>
        <v/>
      </c>
      <c r="R119" t="str">
        <f t="shared" si="29"/>
        <v/>
      </c>
      <c r="S119" t="str">
        <f t="shared" si="30"/>
        <v/>
      </c>
    </row>
    <row r="120" spans="12:19" x14ac:dyDescent="0.25">
      <c r="L120" t="str">
        <f>IF('force required'!A120="","",'force required'!A120)</f>
        <v/>
      </c>
      <c r="M120" t="str">
        <f t="shared" si="23"/>
        <v/>
      </c>
      <c r="N120" t="str">
        <f t="shared" si="24"/>
        <v/>
      </c>
      <c r="P120" s="105">
        <v>118</v>
      </c>
      <c r="Q120" t="str">
        <f t="shared" si="28"/>
        <v/>
      </c>
      <c r="R120" t="str">
        <f t="shared" si="29"/>
        <v/>
      </c>
      <c r="S120" t="str">
        <f t="shared" si="30"/>
        <v/>
      </c>
    </row>
    <row r="121" spans="12:19" x14ac:dyDescent="0.25">
      <c r="L121" t="str">
        <f>IF('force required'!A121="","",'force required'!A121)</f>
        <v/>
      </c>
      <c r="M121" t="str">
        <f t="shared" si="23"/>
        <v/>
      </c>
      <c r="N121" t="str">
        <f t="shared" si="24"/>
        <v/>
      </c>
      <c r="P121" s="105">
        <v>119</v>
      </c>
      <c r="Q121" t="str">
        <f t="shared" si="28"/>
        <v/>
      </c>
      <c r="R121" t="str">
        <f t="shared" si="29"/>
        <v/>
      </c>
      <c r="S121" t="str">
        <f t="shared" si="30"/>
        <v/>
      </c>
    </row>
    <row r="122" spans="12:19" x14ac:dyDescent="0.25">
      <c r="L122" t="str">
        <f>IF('force required'!A122="","",'force required'!A122)</f>
        <v/>
      </c>
      <c r="M122" t="str">
        <f t="shared" si="23"/>
        <v/>
      </c>
      <c r="N122" t="str">
        <f t="shared" si="24"/>
        <v/>
      </c>
      <c r="P122" s="105">
        <v>120</v>
      </c>
      <c r="Q122" t="str">
        <f t="shared" si="28"/>
        <v/>
      </c>
      <c r="R122" t="str">
        <f t="shared" si="29"/>
        <v/>
      </c>
      <c r="S122" t="str">
        <f t="shared" si="30"/>
        <v/>
      </c>
    </row>
    <row r="123" spans="12:19" x14ac:dyDescent="0.25">
      <c r="L123" t="str">
        <f>IF('force required'!A123="","",'force required'!A123)</f>
        <v/>
      </c>
      <c r="M123" t="str">
        <f t="shared" si="23"/>
        <v/>
      </c>
      <c r="N123" t="str">
        <f t="shared" si="24"/>
        <v/>
      </c>
      <c r="P123" s="105">
        <v>121</v>
      </c>
      <c r="Q123" t="str">
        <f t="shared" si="28"/>
        <v/>
      </c>
      <c r="R123" t="str">
        <f t="shared" si="29"/>
        <v/>
      </c>
      <c r="S123" t="str">
        <f t="shared" si="30"/>
        <v/>
      </c>
    </row>
    <row r="124" spans="12:19" x14ac:dyDescent="0.25">
      <c r="L124" t="str">
        <f>IF('force required'!A124="","",'force required'!A124)</f>
        <v/>
      </c>
      <c r="M124" t="str">
        <f t="shared" si="23"/>
        <v/>
      </c>
      <c r="N124" t="str">
        <f t="shared" si="24"/>
        <v/>
      </c>
      <c r="P124" s="105">
        <v>122</v>
      </c>
      <c r="Q124" t="str">
        <f t="shared" si="28"/>
        <v/>
      </c>
      <c r="R124" t="str">
        <f t="shared" si="29"/>
        <v/>
      </c>
      <c r="S124" t="str">
        <f t="shared" si="30"/>
        <v/>
      </c>
    </row>
    <row r="125" spans="12:19" x14ac:dyDescent="0.25">
      <c r="L125" t="str">
        <f>IF('force required'!A125="","",'force required'!A125)</f>
        <v/>
      </c>
      <c r="M125" t="str">
        <f t="shared" si="23"/>
        <v/>
      </c>
      <c r="N125" t="str">
        <f t="shared" si="24"/>
        <v/>
      </c>
      <c r="P125" s="105">
        <v>123</v>
      </c>
      <c r="Q125" t="str">
        <f t="shared" si="28"/>
        <v/>
      </c>
      <c r="R125" t="str">
        <f t="shared" si="29"/>
        <v/>
      </c>
      <c r="S125" t="str">
        <f t="shared" si="30"/>
        <v/>
      </c>
    </row>
    <row r="126" spans="12:19" x14ac:dyDescent="0.25">
      <c r="L126" t="str">
        <f>IF('force required'!A126="","",'force required'!A126)</f>
        <v/>
      </c>
      <c r="M126" t="str">
        <f t="shared" si="23"/>
        <v/>
      </c>
      <c r="N126" t="str">
        <f t="shared" si="24"/>
        <v/>
      </c>
      <c r="P126" s="105">
        <v>124</v>
      </c>
      <c r="Q126" t="str">
        <f t="shared" si="28"/>
        <v/>
      </c>
      <c r="R126" t="str">
        <f t="shared" si="29"/>
        <v/>
      </c>
      <c r="S126" t="str">
        <f t="shared" si="30"/>
        <v/>
      </c>
    </row>
    <row r="127" spans="12:19" x14ac:dyDescent="0.25">
      <c r="L127" t="str">
        <f>IF('force required'!A127="","",'force required'!A127)</f>
        <v/>
      </c>
      <c r="M127" t="str">
        <f t="shared" si="23"/>
        <v/>
      </c>
      <c r="N127" t="str">
        <f t="shared" si="24"/>
        <v/>
      </c>
      <c r="P127" s="105">
        <v>125</v>
      </c>
      <c r="Q127" t="str">
        <f t="shared" si="28"/>
        <v/>
      </c>
      <c r="R127" t="str">
        <f t="shared" si="29"/>
        <v/>
      </c>
      <c r="S127" t="str">
        <f t="shared" si="30"/>
        <v/>
      </c>
    </row>
    <row r="128" spans="12:19" x14ac:dyDescent="0.25">
      <c r="L128" t="str">
        <f>IF('force required'!A128="","",'force required'!A128)</f>
        <v/>
      </c>
      <c r="M128" t="str">
        <f t="shared" si="23"/>
        <v/>
      </c>
      <c r="N128" t="str">
        <f t="shared" si="24"/>
        <v/>
      </c>
      <c r="P128" s="105">
        <v>126</v>
      </c>
      <c r="Q128" t="str">
        <f t="shared" si="28"/>
        <v/>
      </c>
      <c r="R128" t="str">
        <f t="shared" si="29"/>
        <v/>
      </c>
      <c r="S128" t="str">
        <f t="shared" si="30"/>
        <v/>
      </c>
    </row>
    <row r="129" spans="12:19" x14ac:dyDescent="0.25">
      <c r="L129" t="str">
        <f>IF('force required'!A129="","",'force required'!A129)</f>
        <v/>
      </c>
      <c r="M129" t="str">
        <f t="shared" si="23"/>
        <v/>
      </c>
      <c r="N129" t="str">
        <f t="shared" si="24"/>
        <v/>
      </c>
      <c r="P129" s="105">
        <v>127</v>
      </c>
      <c r="Q129" t="str">
        <f t="shared" si="28"/>
        <v/>
      </c>
      <c r="R129" t="str">
        <f t="shared" si="29"/>
        <v/>
      </c>
      <c r="S129" t="str">
        <f t="shared" si="30"/>
        <v/>
      </c>
    </row>
    <row r="130" spans="12:19" x14ac:dyDescent="0.25">
      <c r="L130" t="str">
        <f>IF('force required'!A130="","",'force required'!A130)</f>
        <v/>
      </c>
      <c r="M130" t="str">
        <f t="shared" ref="M130:M193" si="31">IF(L130="","",SUBSTITUTE((LEFT(L130,SEARCH("-",L130)-1)),"_"," "))</f>
        <v/>
      </c>
      <c r="N130" t="str">
        <f t="shared" ref="N130:N193" si="32">UPPER(SUBSTITUTE(L130,CONCATENATE(SUBSTITUTE((M130)," ","_"),"-"),""))</f>
        <v/>
      </c>
      <c r="P130" s="105">
        <v>128</v>
      </c>
      <c r="Q130" t="str">
        <f t="shared" ref="Q130:Q161" si="33">IF(H130="","",CONCATENATE(P130,"_",LOWER(H130),".png"))</f>
        <v/>
      </c>
      <c r="R130" t="str">
        <f t="shared" ref="R130:R142" si="34">IF(B130="","",CONCATENATE(P130,"_",B130,".png"))</f>
        <v/>
      </c>
      <c r="S130" t="str">
        <f t="shared" ref="S130:S142" si="35">IF(L130="","",CONCATENATE(P130,"_",L130,".png"))</f>
        <v/>
      </c>
    </row>
    <row r="131" spans="12:19" x14ac:dyDescent="0.25">
      <c r="L131" t="str">
        <f>IF('force required'!A131="","",'force required'!A131)</f>
        <v/>
      </c>
      <c r="M131" t="str">
        <f t="shared" si="31"/>
        <v/>
      </c>
      <c r="N131" t="str">
        <f t="shared" si="32"/>
        <v/>
      </c>
      <c r="P131" s="105">
        <v>129</v>
      </c>
      <c r="Q131" t="str">
        <f t="shared" si="33"/>
        <v/>
      </c>
      <c r="R131" t="str">
        <f t="shared" si="34"/>
        <v/>
      </c>
      <c r="S131" t="str">
        <f t="shared" si="35"/>
        <v/>
      </c>
    </row>
    <row r="132" spans="12:19" x14ac:dyDescent="0.25">
      <c r="L132" t="str">
        <f>IF('force required'!A132="","",'force required'!A132)</f>
        <v/>
      </c>
      <c r="M132" t="str">
        <f t="shared" si="31"/>
        <v/>
      </c>
      <c r="N132" t="str">
        <f t="shared" si="32"/>
        <v/>
      </c>
      <c r="P132" s="105">
        <v>130</v>
      </c>
      <c r="Q132" t="str">
        <f t="shared" si="33"/>
        <v/>
      </c>
      <c r="R132" t="str">
        <f t="shared" si="34"/>
        <v/>
      </c>
      <c r="S132" t="str">
        <f t="shared" si="35"/>
        <v/>
      </c>
    </row>
    <row r="133" spans="12:19" x14ac:dyDescent="0.25">
      <c r="L133" t="str">
        <f>IF('force required'!A133="","",'force required'!A133)</f>
        <v/>
      </c>
      <c r="M133" t="str">
        <f t="shared" si="31"/>
        <v/>
      </c>
      <c r="N133" t="str">
        <f t="shared" si="32"/>
        <v/>
      </c>
      <c r="P133" s="105">
        <v>131</v>
      </c>
      <c r="Q133" t="str">
        <f t="shared" si="33"/>
        <v/>
      </c>
      <c r="R133" t="str">
        <f t="shared" si="34"/>
        <v/>
      </c>
      <c r="S133" t="str">
        <f t="shared" si="35"/>
        <v/>
      </c>
    </row>
    <row r="134" spans="12:19" x14ac:dyDescent="0.25">
      <c r="L134" t="str">
        <f>IF('force required'!A134="","",'force required'!A134)</f>
        <v/>
      </c>
      <c r="M134" t="str">
        <f t="shared" si="31"/>
        <v/>
      </c>
      <c r="N134" t="str">
        <f t="shared" si="32"/>
        <v/>
      </c>
      <c r="P134" s="105">
        <v>132</v>
      </c>
      <c r="Q134" t="str">
        <f t="shared" si="33"/>
        <v/>
      </c>
      <c r="R134" t="str">
        <f t="shared" si="34"/>
        <v/>
      </c>
      <c r="S134" t="str">
        <f t="shared" si="35"/>
        <v/>
      </c>
    </row>
    <row r="135" spans="12:19" x14ac:dyDescent="0.25">
      <c r="L135" t="str">
        <f>IF('force required'!A135="","",'force required'!A135)</f>
        <v/>
      </c>
      <c r="M135" t="str">
        <f t="shared" si="31"/>
        <v/>
      </c>
      <c r="N135" t="str">
        <f t="shared" si="32"/>
        <v/>
      </c>
      <c r="P135" s="105">
        <v>133</v>
      </c>
      <c r="Q135" t="str">
        <f t="shared" si="33"/>
        <v/>
      </c>
      <c r="R135" t="str">
        <f t="shared" si="34"/>
        <v/>
      </c>
      <c r="S135" t="str">
        <f t="shared" si="35"/>
        <v/>
      </c>
    </row>
    <row r="136" spans="12:19" x14ac:dyDescent="0.25">
      <c r="L136" t="str">
        <f>IF('force required'!A136="","",'force required'!A136)</f>
        <v/>
      </c>
      <c r="M136" t="str">
        <f t="shared" si="31"/>
        <v/>
      </c>
      <c r="N136" t="str">
        <f t="shared" si="32"/>
        <v/>
      </c>
      <c r="P136" s="105">
        <v>134</v>
      </c>
      <c r="Q136" t="str">
        <f t="shared" si="33"/>
        <v/>
      </c>
      <c r="R136" t="str">
        <f t="shared" si="34"/>
        <v/>
      </c>
      <c r="S136" t="str">
        <f t="shared" si="35"/>
        <v/>
      </c>
    </row>
    <row r="137" spans="12:19" x14ac:dyDescent="0.25">
      <c r="L137" t="str">
        <f>IF('force required'!A137="","",'force required'!A137)</f>
        <v/>
      </c>
      <c r="M137" t="str">
        <f t="shared" si="31"/>
        <v/>
      </c>
      <c r="N137" t="str">
        <f t="shared" si="32"/>
        <v/>
      </c>
      <c r="P137" s="105">
        <v>135</v>
      </c>
      <c r="Q137" t="str">
        <f t="shared" si="33"/>
        <v/>
      </c>
      <c r="R137" t="str">
        <f t="shared" si="34"/>
        <v/>
      </c>
      <c r="S137" t="str">
        <f t="shared" si="35"/>
        <v/>
      </c>
    </row>
    <row r="138" spans="12:19" x14ac:dyDescent="0.25">
      <c r="L138" t="str">
        <f>IF('force required'!A138="","",'force required'!A138)</f>
        <v/>
      </c>
      <c r="M138" t="str">
        <f t="shared" si="31"/>
        <v/>
      </c>
      <c r="N138" t="str">
        <f t="shared" si="32"/>
        <v/>
      </c>
      <c r="P138" s="105">
        <v>136</v>
      </c>
      <c r="Q138" t="str">
        <f t="shared" si="33"/>
        <v/>
      </c>
      <c r="R138" t="str">
        <f t="shared" si="34"/>
        <v/>
      </c>
      <c r="S138" t="str">
        <f t="shared" si="35"/>
        <v/>
      </c>
    </row>
    <row r="139" spans="12:19" x14ac:dyDescent="0.25">
      <c r="L139" t="str">
        <f>IF('force required'!A139="","",'force required'!A139)</f>
        <v/>
      </c>
      <c r="M139" t="str">
        <f t="shared" si="31"/>
        <v/>
      </c>
      <c r="N139" t="str">
        <f t="shared" si="32"/>
        <v/>
      </c>
      <c r="P139" s="105">
        <v>137</v>
      </c>
      <c r="Q139" t="str">
        <f t="shared" si="33"/>
        <v/>
      </c>
      <c r="R139" t="str">
        <f t="shared" si="34"/>
        <v/>
      </c>
      <c r="S139" t="str">
        <f t="shared" si="35"/>
        <v/>
      </c>
    </row>
    <row r="140" spans="12:19" x14ac:dyDescent="0.25">
      <c r="L140" t="str">
        <f>IF('force required'!A140="","",'force required'!A140)</f>
        <v/>
      </c>
      <c r="M140" t="str">
        <f t="shared" si="31"/>
        <v/>
      </c>
      <c r="N140" t="str">
        <f t="shared" si="32"/>
        <v/>
      </c>
      <c r="P140" s="105">
        <v>138</v>
      </c>
      <c r="Q140" t="str">
        <f t="shared" si="33"/>
        <v/>
      </c>
      <c r="R140" t="str">
        <f t="shared" si="34"/>
        <v/>
      </c>
      <c r="S140" t="str">
        <f t="shared" si="35"/>
        <v/>
      </c>
    </row>
    <row r="141" spans="12:19" x14ac:dyDescent="0.25">
      <c r="L141" t="str">
        <f>IF('force required'!A141="","",'force required'!A141)</f>
        <v/>
      </c>
      <c r="M141" t="str">
        <f t="shared" si="31"/>
        <v/>
      </c>
      <c r="N141" t="str">
        <f t="shared" si="32"/>
        <v/>
      </c>
      <c r="P141" s="105">
        <v>139</v>
      </c>
      <c r="Q141" t="str">
        <f t="shared" si="33"/>
        <v/>
      </c>
      <c r="R141" t="str">
        <f t="shared" si="34"/>
        <v/>
      </c>
      <c r="S141" t="str">
        <f t="shared" si="35"/>
        <v/>
      </c>
    </row>
    <row r="142" spans="12:19" x14ac:dyDescent="0.25">
      <c r="L142" t="str">
        <f>IF('force required'!A142="","",'force required'!A142)</f>
        <v/>
      </c>
      <c r="M142" t="str">
        <f t="shared" si="31"/>
        <v/>
      </c>
      <c r="N142" t="str">
        <f t="shared" si="32"/>
        <v/>
      </c>
      <c r="P142" s="105">
        <v>140</v>
      </c>
      <c r="Q142" t="str">
        <f t="shared" si="33"/>
        <v/>
      </c>
      <c r="R142" t="str">
        <f t="shared" si="34"/>
        <v/>
      </c>
      <c r="S142" t="str">
        <f t="shared" si="35"/>
        <v/>
      </c>
    </row>
    <row r="143" spans="12:19" x14ac:dyDescent="0.25">
      <c r="L143" t="str">
        <f>IF('force required'!A143="","",'force required'!A143)</f>
        <v/>
      </c>
      <c r="M143" t="str">
        <f t="shared" si="31"/>
        <v/>
      </c>
      <c r="N143" t="str">
        <f t="shared" si="32"/>
        <v/>
      </c>
    </row>
    <row r="144" spans="12:19" x14ac:dyDescent="0.25">
      <c r="L144" t="str">
        <f>IF('force required'!A144="","",'force required'!A144)</f>
        <v/>
      </c>
      <c r="M144" t="str">
        <f t="shared" si="31"/>
        <v/>
      </c>
      <c r="N144" t="str">
        <f t="shared" si="32"/>
        <v/>
      </c>
    </row>
    <row r="145" spans="12:14" x14ac:dyDescent="0.25">
      <c r="L145" t="str">
        <f>IF('force required'!A145="","",'force required'!A145)</f>
        <v/>
      </c>
      <c r="M145" t="str">
        <f t="shared" si="31"/>
        <v/>
      </c>
      <c r="N145" t="str">
        <f t="shared" si="32"/>
        <v/>
      </c>
    </row>
    <row r="146" spans="12:14" x14ac:dyDescent="0.25">
      <c r="L146" t="str">
        <f>IF('force required'!A146="","",'force required'!A146)</f>
        <v/>
      </c>
      <c r="M146" t="str">
        <f t="shared" si="31"/>
        <v/>
      </c>
      <c r="N146" t="str">
        <f t="shared" si="32"/>
        <v/>
      </c>
    </row>
    <row r="147" spans="12:14" x14ac:dyDescent="0.25">
      <c r="L147" t="str">
        <f>IF('force required'!A147="","",'force required'!A147)</f>
        <v/>
      </c>
      <c r="M147" t="str">
        <f t="shared" si="31"/>
        <v/>
      </c>
      <c r="N147" t="str">
        <f t="shared" si="32"/>
        <v/>
      </c>
    </row>
    <row r="148" spans="12:14" x14ac:dyDescent="0.25">
      <c r="L148" t="str">
        <f>IF('force required'!A148="","",'force required'!A148)</f>
        <v/>
      </c>
      <c r="M148" t="str">
        <f t="shared" si="31"/>
        <v/>
      </c>
      <c r="N148" t="str">
        <f t="shared" si="32"/>
        <v/>
      </c>
    </row>
    <row r="149" spans="12:14" x14ac:dyDescent="0.25">
      <c r="L149" t="str">
        <f>IF('force required'!A149="","",'force required'!A149)</f>
        <v/>
      </c>
      <c r="M149" t="str">
        <f t="shared" si="31"/>
        <v/>
      </c>
      <c r="N149" t="str">
        <f t="shared" si="32"/>
        <v/>
      </c>
    </row>
    <row r="150" spans="12:14" x14ac:dyDescent="0.25">
      <c r="L150" t="str">
        <f>IF('force required'!A150="","",'force required'!A150)</f>
        <v/>
      </c>
      <c r="M150" t="str">
        <f t="shared" si="31"/>
        <v/>
      </c>
      <c r="N150" t="str">
        <f t="shared" si="32"/>
        <v/>
      </c>
    </row>
    <row r="151" spans="12:14" x14ac:dyDescent="0.25">
      <c r="L151" t="str">
        <f>IF('force required'!A151="","",'force required'!A151)</f>
        <v/>
      </c>
      <c r="M151" t="str">
        <f t="shared" si="31"/>
        <v/>
      </c>
      <c r="N151" t="str">
        <f t="shared" si="32"/>
        <v/>
      </c>
    </row>
    <row r="152" spans="12:14" x14ac:dyDescent="0.25">
      <c r="L152" t="str">
        <f>IF('force required'!A152="","",'force required'!A152)</f>
        <v/>
      </c>
      <c r="M152" t="str">
        <f t="shared" si="31"/>
        <v/>
      </c>
      <c r="N152" t="str">
        <f t="shared" si="32"/>
        <v/>
      </c>
    </row>
    <row r="153" spans="12:14" x14ac:dyDescent="0.25">
      <c r="L153" t="str">
        <f>IF('force required'!A153="","",'force required'!A153)</f>
        <v/>
      </c>
      <c r="M153" t="str">
        <f t="shared" si="31"/>
        <v/>
      </c>
      <c r="N153" t="str">
        <f t="shared" si="32"/>
        <v/>
      </c>
    </row>
    <row r="154" spans="12:14" x14ac:dyDescent="0.25">
      <c r="L154" t="str">
        <f>IF('force required'!A154="","",'force required'!A154)</f>
        <v/>
      </c>
      <c r="M154" t="str">
        <f t="shared" si="31"/>
        <v/>
      </c>
      <c r="N154" t="str">
        <f t="shared" si="32"/>
        <v/>
      </c>
    </row>
    <row r="155" spans="12:14" x14ac:dyDescent="0.25">
      <c r="L155" t="str">
        <f>IF('force required'!A155="","",'force required'!A155)</f>
        <v/>
      </c>
      <c r="M155" t="str">
        <f t="shared" si="31"/>
        <v/>
      </c>
      <c r="N155" t="str">
        <f t="shared" si="32"/>
        <v/>
      </c>
    </row>
    <row r="156" spans="12:14" x14ac:dyDescent="0.25">
      <c r="L156" t="str">
        <f>IF('force required'!A156="","",'force required'!A156)</f>
        <v/>
      </c>
      <c r="M156" t="str">
        <f t="shared" si="31"/>
        <v/>
      </c>
      <c r="N156" t="str">
        <f t="shared" si="32"/>
        <v/>
      </c>
    </row>
    <row r="157" spans="12:14" x14ac:dyDescent="0.25">
      <c r="L157" t="str">
        <f>IF('force required'!A157="","",'force required'!A157)</f>
        <v/>
      </c>
      <c r="M157" t="str">
        <f t="shared" si="31"/>
        <v/>
      </c>
      <c r="N157" t="str">
        <f t="shared" si="32"/>
        <v/>
      </c>
    </row>
    <row r="158" spans="12:14" x14ac:dyDescent="0.25">
      <c r="L158" t="str">
        <f>IF('force required'!A158="","",'force required'!A158)</f>
        <v/>
      </c>
      <c r="M158" t="str">
        <f t="shared" si="31"/>
        <v/>
      </c>
      <c r="N158" t="str">
        <f t="shared" si="32"/>
        <v/>
      </c>
    </row>
    <row r="159" spans="12:14" x14ac:dyDescent="0.25">
      <c r="L159" t="str">
        <f>IF('force required'!A159="","",'force required'!A159)</f>
        <v/>
      </c>
      <c r="M159" t="str">
        <f t="shared" si="31"/>
        <v/>
      </c>
      <c r="N159" t="str">
        <f t="shared" si="32"/>
        <v/>
      </c>
    </row>
    <row r="160" spans="12:14" x14ac:dyDescent="0.25">
      <c r="L160" t="str">
        <f>IF('force required'!A160="","",'force required'!A160)</f>
        <v/>
      </c>
      <c r="M160" t="str">
        <f t="shared" si="31"/>
        <v/>
      </c>
      <c r="N160" t="str">
        <f t="shared" si="32"/>
        <v/>
      </c>
    </row>
    <row r="161" spans="12:14" x14ac:dyDescent="0.25">
      <c r="L161" t="str">
        <f>IF('force required'!A161="","",'force required'!A161)</f>
        <v/>
      </c>
      <c r="M161" t="str">
        <f t="shared" si="31"/>
        <v/>
      </c>
      <c r="N161" t="str">
        <f t="shared" si="32"/>
        <v/>
      </c>
    </row>
    <row r="162" spans="12:14" x14ac:dyDescent="0.25">
      <c r="L162" t="str">
        <f>IF('force required'!A162="","",'force required'!A162)</f>
        <v/>
      </c>
      <c r="M162" t="str">
        <f t="shared" si="31"/>
        <v/>
      </c>
      <c r="N162" t="str">
        <f t="shared" si="32"/>
        <v/>
      </c>
    </row>
    <row r="163" spans="12:14" x14ac:dyDescent="0.25">
      <c r="L163" t="str">
        <f>IF('force required'!A163="","",'force required'!A163)</f>
        <v/>
      </c>
      <c r="M163" t="str">
        <f t="shared" si="31"/>
        <v/>
      </c>
      <c r="N163" t="str">
        <f t="shared" si="32"/>
        <v/>
      </c>
    </row>
    <row r="164" spans="12:14" x14ac:dyDescent="0.25">
      <c r="L164" t="str">
        <f>IF('force required'!A164="","",'force required'!A164)</f>
        <v/>
      </c>
      <c r="M164" t="str">
        <f t="shared" si="31"/>
        <v/>
      </c>
      <c r="N164" t="str">
        <f t="shared" si="32"/>
        <v/>
      </c>
    </row>
    <row r="165" spans="12:14" x14ac:dyDescent="0.25">
      <c r="L165" t="str">
        <f>IF('force required'!A165="","",'force required'!A165)</f>
        <v/>
      </c>
      <c r="M165" t="str">
        <f t="shared" si="31"/>
        <v/>
      </c>
      <c r="N165" t="str">
        <f t="shared" si="32"/>
        <v/>
      </c>
    </row>
    <row r="166" spans="12:14" x14ac:dyDescent="0.25">
      <c r="L166" t="str">
        <f>IF('force required'!A166="","",'force required'!A166)</f>
        <v/>
      </c>
      <c r="M166" t="str">
        <f t="shared" si="31"/>
        <v/>
      </c>
      <c r="N166" t="str">
        <f t="shared" si="32"/>
        <v/>
      </c>
    </row>
    <row r="167" spans="12:14" x14ac:dyDescent="0.25">
      <c r="L167" t="str">
        <f>IF('force required'!A167="","",'force required'!A167)</f>
        <v/>
      </c>
      <c r="M167" t="str">
        <f t="shared" si="31"/>
        <v/>
      </c>
      <c r="N167" t="str">
        <f t="shared" si="32"/>
        <v/>
      </c>
    </row>
    <row r="168" spans="12:14" x14ac:dyDescent="0.25">
      <c r="L168" t="str">
        <f>IF('force required'!A168="","",'force required'!A168)</f>
        <v/>
      </c>
      <c r="M168" t="str">
        <f t="shared" si="31"/>
        <v/>
      </c>
      <c r="N168" t="str">
        <f t="shared" si="32"/>
        <v/>
      </c>
    </row>
    <row r="169" spans="12:14" x14ac:dyDescent="0.25">
      <c r="L169" t="str">
        <f>IF('force required'!A169="","",'force required'!A169)</f>
        <v/>
      </c>
      <c r="M169" t="str">
        <f t="shared" si="31"/>
        <v/>
      </c>
      <c r="N169" t="str">
        <f t="shared" si="32"/>
        <v/>
      </c>
    </row>
    <row r="170" spans="12:14" x14ac:dyDescent="0.25">
      <c r="L170" t="str">
        <f>IF('force required'!A170="","",'force required'!A170)</f>
        <v/>
      </c>
      <c r="M170" t="str">
        <f t="shared" si="31"/>
        <v/>
      </c>
      <c r="N170" t="str">
        <f t="shared" si="32"/>
        <v/>
      </c>
    </row>
    <row r="171" spans="12:14" x14ac:dyDescent="0.25">
      <c r="L171" t="str">
        <f>IF('force required'!A171="","",'force required'!A171)</f>
        <v/>
      </c>
      <c r="M171" t="str">
        <f t="shared" si="31"/>
        <v/>
      </c>
      <c r="N171" t="str">
        <f t="shared" si="32"/>
        <v/>
      </c>
    </row>
    <row r="172" spans="12:14" x14ac:dyDescent="0.25">
      <c r="L172" t="str">
        <f>IF('force required'!A172="","",'force required'!A172)</f>
        <v/>
      </c>
      <c r="M172" t="str">
        <f t="shared" si="31"/>
        <v/>
      </c>
      <c r="N172" t="str">
        <f t="shared" si="32"/>
        <v/>
      </c>
    </row>
    <row r="173" spans="12:14" x14ac:dyDescent="0.25">
      <c r="L173" t="str">
        <f>IF('force required'!A173="","",'force required'!A173)</f>
        <v/>
      </c>
      <c r="M173" t="str">
        <f t="shared" si="31"/>
        <v/>
      </c>
      <c r="N173" t="str">
        <f t="shared" si="32"/>
        <v/>
      </c>
    </row>
    <row r="174" spans="12:14" x14ac:dyDescent="0.25">
      <c r="L174" t="str">
        <f>IF('force required'!A174="","",'force required'!A174)</f>
        <v/>
      </c>
      <c r="M174" t="str">
        <f t="shared" si="31"/>
        <v/>
      </c>
      <c r="N174" t="str">
        <f t="shared" si="32"/>
        <v/>
      </c>
    </row>
    <row r="175" spans="12:14" x14ac:dyDescent="0.25">
      <c r="L175" t="str">
        <f>IF('force required'!A175="","",'force required'!A175)</f>
        <v/>
      </c>
      <c r="M175" t="str">
        <f t="shared" si="31"/>
        <v/>
      </c>
      <c r="N175" t="str">
        <f t="shared" si="32"/>
        <v/>
      </c>
    </row>
    <row r="176" spans="12:14" x14ac:dyDescent="0.25">
      <c r="L176" t="str">
        <f>IF('force required'!A176="","",'force required'!A176)</f>
        <v/>
      </c>
      <c r="M176" t="str">
        <f t="shared" si="31"/>
        <v/>
      </c>
      <c r="N176" t="str">
        <f t="shared" si="32"/>
        <v/>
      </c>
    </row>
    <row r="177" spans="12:14" x14ac:dyDescent="0.25">
      <c r="L177" t="str">
        <f>IF('force required'!A177="","",'force required'!A177)</f>
        <v/>
      </c>
      <c r="M177" t="str">
        <f t="shared" si="31"/>
        <v/>
      </c>
      <c r="N177" t="str">
        <f t="shared" si="32"/>
        <v/>
      </c>
    </row>
    <row r="178" spans="12:14" x14ac:dyDescent="0.25">
      <c r="L178" t="str">
        <f>IF('force required'!A178="","",'force required'!A178)</f>
        <v/>
      </c>
      <c r="M178" t="str">
        <f t="shared" si="31"/>
        <v/>
      </c>
      <c r="N178" t="str">
        <f t="shared" si="32"/>
        <v/>
      </c>
    </row>
    <row r="179" spans="12:14" x14ac:dyDescent="0.25">
      <c r="L179" t="str">
        <f>IF('force required'!A179="","",'force required'!A179)</f>
        <v/>
      </c>
      <c r="M179" t="str">
        <f t="shared" si="31"/>
        <v/>
      </c>
      <c r="N179" t="str">
        <f t="shared" si="32"/>
        <v/>
      </c>
    </row>
    <row r="180" spans="12:14" x14ac:dyDescent="0.25">
      <c r="L180" t="str">
        <f>IF('force required'!A180="","",'force required'!A180)</f>
        <v/>
      </c>
      <c r="M180" t="str">
        <f t="shared" si="31"/>
        <v/>
      </c>
      <c r="N180" t="str">
        <f t="shared" si="32"/>
        <v/>
      </c>
    </row>
    <row r="181" spans="12:14" x14ac:dyDescent="0.25">
      <c r="L181" t="str">
        <f>IF('force required'!A181="","",'force required'!A181)</f>
        <v/>
      </c>
      <c r="M181" t="str">
        <f t="shared" si="31"/>
        <v/>
      </c>
      <c r="N181" t="str">
        <f t="shared" si="32"/>
        <v/>
      </c>
    </row>
    <row r="182" spans="12:14" x14ac:dyDescent="0.25">
      <c r="L182" t="str">
        <f>IF('force required'!A182="","",'force required'!A182)</f>
        <v/>
      </c>
      <c r="M182" t="str">
        <f t="shared" si="31"/>
        <v/>
      </c>
      <c r="N182" t="str">
        <f t="shared" si="32"/>
        <v/>
      </c>
    </row>
    <row r="183" spans="12:14" x14ac:dyDescent="0.25">
      <c r="L183" t="str">
        <f>IF('force required'!A183="","",'force required'!A183)</f>
        <v/>
      </c>
      <c r="M183" t="str">
        <f t="shared" si="31"/>
        <v/>
      </c>
      <c r="N183" t="str">
        <f t="shared" si="32"/>
        <v/>
      </c>
    </row>
    <row r="184" spans="12:14" x14ac:dyDescent="0.25">
      <c r="L184" t="str">
        <f>IF('force required'!A184="","",'force required'!A184)</f>
        <v/>
      </c>
      <c r="M184" t="str">
        <f t="shared" si="31"/>
        <v/>
      </c>
      <c r="N184" t="str">
        <f t="shared" si="32"/>
        <v/>
      </c>
    </row>
    <row r="185" spans="12:14" x14ac:dyDescent="0.25">
      <c r="L185" t="str">
        <f>IF('force required'!A185="","",'force required'!A185)</f>
        <v/>
      </c>
      <c r="M185" t="str">
        <f t="shared" si="31"/>
        <v/>
      </c>
      <c r="N185" t="str">
        <f t="shared" si="32"/>
        <v/>
      </c>
    </row>
    <row r="186" spans="12:14" x14ac:dyDescent="0.25">
      <c r="L186" t="str">
        <f>IF('force required'!A186="","",'force required'!A186)</f>
        <v/>
      </c>
      <c r="M186" t="str">
        <f t="shared" si="31"/>
        <v/>
      </c>
      <c r="N186" t="str">
        <f t="shared" si="32"/>
        <v/>
      </c>
    </row>
    <row r="187" spans="12:14" x14ac:dyDescent="0.25">
      <c r="L187" t="str">
        <f>IF('force required'!A187="","",'force required'!A187)</f>
        <v/>
      </c>
      <c r="M187" t="str">
        <f t="shared" si="31"/>
        <v/>
      </c>
      <c r="N187" t="str">
        <f t="shared" si="32"/>
        <v/>
      </c>
    </row>
    <row r="188" spans="12:14" x14ac:dyDescent="0.25">
      <c r="L188" t="str">
        <f>IF('force required'!A188="","",'force required'!A188)</f>
        <v/>
      </c>
      <c r="M188" t="str">
        <f t="shared" si="31"/>
        <v/>
      </c>
      <c r="N188" t="str">
        <f t="shared" si="32"/>
        <v/>
      </c>
    </row>
    <row r="189" spans="12:14" x14ac:dyDescent="0.25">
      <c r="L189" t="str">
        <f>IF('force required'!A189="","",'force required'!A189)</f>
        <v/>
      </c>
      <c r="M189" t="str">
        <f t="shared" si="31"/>
        <v/>
      </c>
      <c r="N189" t="str">
        <f t="shared" si="32"/>
        <v/>
      </c>
    </row>
    <row r="190" spans="12:14" x14ac:dyDescent="0.25">
      <c r="L190" t="str">
        <f>IF('force required'!A190="","",'force required'!A190)</f>
        <v/>
      </c>
      <c r="M190" t="str">
        <f t="shared" si="31"/>
        <v/>
      </c>
      <c r="N190" t="str">
        <f t="shared" si="32"/>
        <v/>
      </c>
    </row>
    <row r="191" spans="12:14" x14ac:dyDescent="0.25">
      <c r="L191" t="str">
        <f>IF('force required'!A191="","",'force required'!A191)</f>
        <v/>
      </c>
      <c r="M191" t="str">
        <f t="shared" si="31"/>
        <v/>
      </c>
      <c r="N191" t="str">
        <f t="shared" si="32"/>
        <v/>
      </c>
    </row>
    <row r="192" spans="12:14" x14ac:dyDescent="0.25">
      <c r="L192" t="str">
        <f>IF('force required'!A192="","",'force required'!A192)</f>
        <v/>
      </c>
      <c r="M192" t="str">
        <f t="shared" si="31"/>
        <v/>
      </c>
      <c r="N192" t="str">
        <f t="shared" si="32"/>
        <v/>
      </c>
    </row>
    <row r="193" spans="12:14" x14ac:dyDescent="0.25">
      <c r="L193" t="str">
        <f>IF('force required'!A193="","",'force required'!A193)</f>
        <v/>
      </c>
      <c r="M193" t="str">
        <f t="shared" si="31"/>
        <v/>
      </c>
      <c r="N193" t="str">
        <f t="shared" si="32"/>
        <v/>
      </c>
    </row>
    <row r="194" spans="12:14" x14ac:dyDescent="0.25">
      <c r="L194" t="str">
        <f>IF('force required'!A194="","",'force required'!A194)</f>
        <v/>
      </c>
      <c r="M194" t="str">
        <f t="shared" ref="M194:M257" si="36">IF(L194="","",SUBSTITUTE((LEFT(L194,SEARCH("-",L194)-1)),"_"," "))</f>
        <v/>
      </c>
      <c r="N194" t="str">
        <f t="shared" ref="N194:N257" si="37">UPPER(SUBSTITUTE(L194,CONCATENATE(SUBSTITUTE((M194)," ","_"),"-"),""))</f>
        <v/>
      </c>
    </row>
    <row r="195" spans="12:14" x14ac:dyDescent="0.25">
      <c r="L195" t="str">
        <f>IF('force required'!A195="","",'force required'!A195)</f>
        <v/>
      </c>
      <c r="M195" t="str">
        <f t="shared" si="36"/>
        <v/>
      </c>
      <c r="N195" t="str">
        <f t="shared" si="37"/>
        <v/>
      </c>
    </row>
    <row r="196" spans="12:14" x14ac:dyDescent="0.25">
      <c r="L196" t="str">
        <f>IF('force required'!A196="","",'force required'!A196)</f>
        <v/>
      </c>
      <c r="M196" t="str">
        <f t="shared" si="36"/>
        <v/>
      </c>
      <c r="N196" t="str">
        <f t="shared" si="37"/>
        <v/>
      </c>
    </row>
    <row r="197" spans="12:14" x14ac:dyDescent="0.25">
      <c r="L197" t="str">
        <f>IF('force required'!A197="","",'force required'!A197)</f>
        <v/>
      </c>
      <c r="M197" t="str">
        <f t="shared" si="36"/>
        <v/>
      </c>
      <c r="N197" t="str">
        <f t="shared" si="37"/>
        <v/>
      </c>
    </row>
    <row r="198" spans="12:14" x14ac:dyDescent="0.25">
      <c r="L198" t="str">
        <f>IF('force required'!A198="","",'force required'!A198)</f>
        <v/>
      </c>
      <c r="M198" t="str">
        <f t="shared" si="36"/>
        <v/>
      </c>
      <c r="N198" t="str">
        <f t="shared" si="37"/>
        <v/>
      </c>
    </row>
    <row r="199" spans="12:14" x14ac:dyDescent="0.25">
      <c r="L199" t="str">
        <f>IF('force required'!A199="","",'force required'!A199)</f>
        <v/>
      </c>
      <c r="M199" t="str">
        <f t="shared" si="36"/>
        <v/>
      </c>
      <c r="N199" t="str">
        <f t="shared" si="37"/>
        <v/>
      </c>
    </row>
    <row r="200" spans="12:14" x14ac:dyDescent="0.25">
      <c r="L200" t="str">
        <f>IF('force required'!A200="","",'force required'!A200)</f>
        <v/>
      </c>
      <c r="M200" t="str">
        <f t="shared" si="36"/>
        <v/>
      </c>
      <c r="N200" t="str">
        <f t="shared" si="37"/>
        <v/>
      </c>
    </row>
    <row r="201" spans="12:14" x14ac:dyDescent="0.25">
      <c r="L201" t="str">
        <f>IF('force required'!A201="","",'force required'!A201)</f>
        <v/>
      </c>
      <c r="M201" t="str">
        <f t="shared" si="36"/>
        <v/>
      </c>
      <c r="N201" t="str">
        <f t="shared" si="37"/>
        <v/>
      </c>
    </row>
    <row r="202" spans="12:14" x14ac:dyDescent="0.25">
      <c r="L202" t="str">
        <f>IF('force required'!A202="","",'force required'!A202)</f>
        <v/>
      </c>
      <c r="M202" t="str">
        <f t="shared" si="36"/>
        <v/>
      </c>
      <c r="N202" t="str">
        <f t="shared" si="37"/>
        <v/>
      </c>
    </row>
    <row r="203" spans="12:14" x14ac:dyDescent="0.25">
      <c r="L203" t="str">
        <f>IF('force required'!A203="","",'force required'!A203)</f>
        <v/>
      </c>
      <c r="M203" t="str">
        <f t="shared" si="36"/>
        <v/>
      </c>
      <c r="N203" t="str">
        <f t="shared" si="37"/>
        <v/>
      </c>
    </row>
    <row r="204" spans="12:14" x14ac:dyDescent="0.25">
      <c r="L204" t="str">
        <f>IF('force required'!A204="","",'force required'!A204)</f>
        <v/>
      </c>
      <c r="M204" t="str">
        <f t="shared" si="36"/>
        <v/>
      </c>
      <c r="N204" t="str">
        <f t="shared" si="37"/>
        <v/>
      </c>
    </row>
    <row r="205" spans="12:14" x14ac:dyDescent="0.25">
      <c r="L205" t="str">
        <f>IF('force required'!A205="","",'force required'!A205)</f>
        <v/>
      </c>
      <c r="M205" t="str">
        <f t="shared" si="36"/>
        <v/>
      </c>
      <c r="N205" t="str">
        <f t="shared" si="37"/>
        <v/>
      </c>
    </row>
    <row r="206" spans="12:14" x14ac:dyDescent="0.25">
      <c r="L206" t="str">
        <f>IF('force required'!A206="","",'force required'!A206)</f>
        <v/>
      </c>
      <c r="M206" t="str">
        <f t="shared" si="36"/>
        <v/>
      </c>
      <c r="N206" t="str">
        <f t="shared" si="37"/>
        <v/>
      </c>
    </row>
    <row r="207" spans="12:14" x14ac:dyDescent="0.25">
      <c r="L207" t="str">
        <f>IF('force required'!A207="","",'force required'!A207)</f>
        <v/>
      </c>
      <c r="M207" t="str">
        <f t="shared" si="36"/>
        <v/>
      </c>
      <c r="N207" t="str">
        <f t="shared" si="37"/>
        <v/>
      </c>
    </row>
    <row r="208" spans="12:14" x14ac:dyDescent="0.25">
      <c r="L208" t="str">
        <f>IF('force required'!A208="","",'force required'!A208)</f>
        <v/>
      </c>
      <c r="M208" t="str">
        <f t="shared" si="36"/>
        <v/>
      </c>
      <c r="N208" t="str">
        <f t="shared" si="37"/>
        <v/>
      </c>
    </row>
    <row r="209" spans="12:14" x14ac:dyDescent="0.25">
      <c r="L209" t="str">
        <f>IF('force required'!A209="","",'force required'!A209)</f>
        <v/>
      </c>
      <c r="M209" t="str">
        <f t="shared" si="36"/>
        <v/>
      </c>
      <c r="N209" t="str">
        <f t="shared" si="37"/>
        <v/>
      </c>
    </row>
    <row r="210" spans="12:14" x14ac:dyDescent="0.25">
      <c r="L210" t="str">
        <f>IF('force required'!A210="","",'force required'!A210)</f>
        <v/>
      </c>
      <c r="M210" t="str">
        <f t="shared" si="36"/>
        <v/>
      </c>
      <c r="N210" t="str">
        <f t="shared" si="37"/>
        <v/>
      </c>
    </row>
    <row r="211" spans="12:14" x14ac:dyDescent="0.25">
      <c r="L211" t="str">
        <f>IF('force required'!A211="","",'force required'!A211)</f>
        <v/>
      </c>
      <c r="M211" t="str">
        <f t="shared" si="36"/>
        <v/>
      </c>
      <c r="N211" t="str">
        <f t="shared" si="37"/>
        <v/>
      </c>
    </row>
    <row r="212" spans="12:14" x14ac:dyDescent="0.25">
      <c r="L212" t="str">
        <f>IF('force required'!A212="","",'force required'!A212)</f>
        <v/>
      </c>
      <c r="M212" t="str">
        <f t="shared" si="36"/>
        <v/>
      </c>
      <c r="N212" t="str">
        <f t="shared" si="37"/>
        <v/>
      </c>
    </row>
    <row r="213" spans="12:14" x14ac:dyDescent="0.25">
      <c r="L213" t="str">
        <f>IF('force required'!A213="","",'force required'!A213)</f>
        <v/>
      </c>
      <c r="M213" t="str">
        <f t="shared" si="36"/>
        <v/>
      </c>
      <c r="N213" t="str">
        <f t="shared" si="37"/>
        <v/>
      </c>
    </row>
    <row r="214" spans="12:14" x14ac:dyDescent="0.25">
      <c r="L214" t="str">
        <f>IF('force required'!A214="","",'force required'!A214)</f>
        <v/>
      </c>
      <c r="M214" t="str">
        <f t="shared" si="36"/>
        <v/>
      </c>
      <c r="N214" t="str">
        <f t="shared" si="37"/>
        <v/>
      </c>
    </row>
    <row r="215" spans="12:14" x14ac:dyDescent="0.25">
      <c r="L215" t="str">
        <f>IF('force required'!A215="","",'force required'!A215)</f>
        <v/>
      </c>
      <c r="M215" t="str">
        <f t="shared" si="36"/>
        <v/>
      </c>
      <c r="N215" t="str">
        <f t="shared" si="37"/>
        <v/>
      </c>
    </row>
    <row r="216" spans="12:14" x14ac:dyDescent="0.25">
      <c r="L216" t="str">
        <f>IF('force required'!A216="","",'force required'!A216)</f>
        <v/>
      </c>
      <c r="M216" t="str">
        <f t="shared" si="36"/>
        <v/>
      </c>
      <c r="N216" t="str">
        <f t="shared" si="37"/>
        <v/>
      </c>
    </row>
    <row r="217" spans="12:14" x14ac:dyDescent="0.25">
      <c r="L217" t="str">
        <f>IF('force required'!A217="","",'force required'!A217)</f>
        <v/>
      </c>
      <c r="M217" t="str">
        <f t="shared" si="36"/>
        <v/>
      </c>
      <c r="N217" t="str">
        <f t="shared" si="37"/>
        <v/>
      </c>
    </row>
    <row r="218" spans="12:14" x14ac:dyDescent="0.25">
      <c r="L218" t="str">
        <f>IF('force required'!A218="","",'force required'!A218)</f>
        <v/>
      </c>
      <c r="M218" t="str">
        <f t="shared" si="36"/>
        <v/>
      </c>
      <c r="N218" t="str">
        <f t="shared" si="37"/>
        <v/>
      </c>
    </row>
    <row r="219" spans="12:14" x14ac:dyDescent="0.25">
      <c r="L219" t="str">
        <f>IF('force required'!A219="","",'force required'!A219)</f>
        <v/>
      </c>
      <c r="M219" t="str">
        <f t="shared" si="36"/>
        <v/>
      </c>
      <c r="N219" t="str">
        <f t="shared" si="37"/>
        <v/>
      </c>
    </row>
    <row r="220" spans="12:14" x14ac:dyDescent="0.25">
      <c r="L220" t="str">
        <f>IF('force required'!A220="","",'force required'!A220)</f>
        <v/>
      </c>
      <c r="M220" t="str">
        <f t="shared" si="36"/>
        <v/>
      </c>
      <c r="N220" t="str">
        <f t="shared" si="37"/>
        <v/>
      </c>
    </row>
    <row r="221" spans="12:14" x14ac:dyDescent="0.25">
      <c r="L221" t="str">
        <f>IF('force required'!A221="","",'force required'!A221)</f>
        <v/>
      </c>
      <c r="M221" t="str">
        <f t="shared" si="36"/>
        <v/>
      </c>
      <c r="N221" t="str">
        <f t="shared" si="37"/>
        <v/>
      </c>
    </row>
    <row r="222" spans="12:14" x14ac:dyDescent="0.25">
      <c r="L222" t="str">
        <f>IF('force required'!A222="","",'force required'!A222)</f>
        <v/>
      </c>
      <c r="M222" t="str">
        <f t="shared" si="36"/>
        <v/>
      </c>
      <c r="N222" t="str">
        <f t="shared" si="37"/>
        <v/>
      </c>
    </row>
    <row r="223" spans="12:14" x14ac:dyDescent="0.25">
      <c r="L223" t="str">
        <f>IF('force required'!A223="","",'force required'!A223)</f>
        <v/>
      </c>
      <c r="M223" t="str">
        <f t="shared" si="36"/>
        <v/>
      </c>
      <c r="N223" t="str">
        <f t="shared" si="37"/>
        <v/>
      </c>
    </row>
    <row r="224" spans="12:14" x14ac:dyDescent="0.25">
      <c r="L224" t="str">
        <f>IF('force required'!A224="","",'force required'!A224)</f>
        <v/>
      </c>
      <c r="M224" t="str">
        <f t="shared" si="36"/>
        <v/>
      </c>
      <c r="N224" t="str">
        <f t="shared" si="37"/>
        <v/>
      </c>
    </row>
    <row r="225" spans="12:14" x14ac:dyDescent="0.25">
      <c r="L225" t="str">
        <f>IF('force required'!A225="","",'force required'!A225)</f>
        <v/>
      </c>
      <c r="M225" t="str">
        <f t="shared" si="36"/>
        <v/>
      </c>
      <c r="N225" t="str">
        <f t="shared" si="37"/>
        <v/>
      </c>
    </row>
    <row r="226" spans="12:14" x14ac:dyDescent="0.25">
      <c r="L226" t="str">
        <f>IF('force required'!A226="","",'force required'!A226)</f>
        <v/>
      </c>
      <c r="M226" t="str">
        <f t="shared" si="36"/>
        <v/>
      </c>
      <c r="N226" t="str">
        <f t="shared" si="37"/>
        <v/>
      </c>
    </row>
    <row r="227" spans="12:14" x14ac:dyDescent="0.25">
      <c r="L227" t="str">
        <f>IF('force required'!A227="","",'force required'!A227)</f>
        <v/>
      </c>
      <c r="M227" t="str">
        <f t="shared" si="36"/>
        <v/>
      </c>
      <c r="N227" t="str">
        <f t="shared" si="37"/>
        <v/>
      </c>
    </row>
    <row r="228" spans="12:14" x14ac:dyDescent="0.25">
      <c r="L228" t="str">
        <f>IF('force required'!A228="","",'force required'!A228)</f>
        <v/>
      </c>
      <c r="M228" t="str">
        <f t="shared" si="36"/>
        <v/>
      </c>
      <c r="N228" t="str">
        <f t="shared" si="37"/>
        <v/>
      </c>
    </row>
    <row r="229" spans="12:14" x14ac:dyDescent="0.25">
      <c r="L229" t="str">
        <f>IF('force required'!A229="","",'force required'!A229)</f>
        <v/>
      </c>
      <c r="M229" t="str">
        <f t="shared" si="36"/>
        <v/>
      </c>
      <c r="N229" t="str">
        <f t="shared" si="37"/>
        <v/>
      </c>
    </row>
    <row r="230" spans="12:14" x14ac:dyDescent="0.25">
      <c r="L230" t="str">
        <f>IF('force required'!A230="","",'force required'!A230)</f>
        <v/>
      </c>
      <c r="M230" t="str">
        <f t="shared" si="36"/>
        <v/>
      </c>
      <c r="N230" t="str">
        <f t="shared" si="37"/>
        <v/>
      </c>
    </row>
    <row r="231" spans="12:14" x14ac:dyDescent="0.25">
      <c r="L231" t="str">
        <f>IF('force required'!A231="","",'force required'!A231)</f>
        <v/>
      </c>
      <c r="M231" t="str">
        <f t="shared" si="36"/>
        <v/>
      </c>
      <c r="N231" t="str">
        <f t="shared" si="37"/>
        <v/>
      </c>
    </row>
    <row r="232" spans="12:14" x14ac:dyDescent="0.25">
      <c r="L232" t="str">
        <f>IF('force required'!A232="","",'force required'!A232)</f>
        <v/>
      </c>
      <c r="M232" t="str">
        <f t="shared" si="36"/>
        <v/>
      </c>
      <c r="N232" t="str">
        <f t="shared" si="37"/>
        <v/>
      </c>
    </row>
    <row r="233" spans="12:14" x14ac:dyDescent="0.25">
      <c r="L233" t="str">
        <f>IF('force required'!A233="","",'force required'!A233)</f>
        <v/>
      </c>
      <c r="M233" t="str">
        <f t="shared" si="36"/>
        <v/>
      </c>
      <c r="N233" t="str">
        <f t="shared" si="37"/>
        <v/>
      </c>
    </row>
    <row r="234" spans="12:14" x14ac:dyDescent="0.25">
      <c r="L234" t="str">
        <f>IF('force required'!A234="","",'force required'!A234)</f>
        <v/>
      </c>
      <c r="M234" t="str">
        <f t="shared" si="36"/>
        <v/>
      </c>
      <c r="N234" t="str">
        <f t="shared" si="37"/>
        <v/>
      </c>
    </row>
    <row r="235" spans="12:14" x14ac:dyDescent="0.25">
      <c r="L235" t="str">
        <f>IF('force required'!A235="","",'force required'!A235)</f>
        <v/>
      </c>
      <c r="M235" t="str">
        <f t="shared" si="36"/>
        <v/>
      </c>
      <c r="N235" t="str">
        <f t="shared" si="37"/>
        <v/>
      </c>
    </row>
    <row r="236" spans="12:14" x14ac:dyDescent="0.25">
      <c r="L236" t="str">
        <f>IF('force required'!A236="","",'force required'!A236)</f>
        <v/>
      </c>
      <c r="M236" t="str">
        <f t="shared" si="36"/>
        <v/>
      </c>
      <c r="N236" t="str">
        <f t="shared" si="37"/>
        <v/>
      </c>
    </row>
    <row r="237" spans="12:14" x14ac:dyDescent="0.25">
      <c r="L237" t="str">
        <f>IF('force required'!A237="","",'force required'!A237)</f>
        <v/>
      </c>
      <c r="M237" t="str">
        <f t="shared" si="36"/>
        <v/>
      </c>
      <c r="N237" t="str">
        <f t="shared" si="37"/>
        <v/>
      </c>
    </row>
    <row r="238" spans="12:14" x14ac:dyDescent="0.25">
      <c r="L238" t="str">
        <f>IF('force required'!A238="","",'force required'!A238)</f>
        <v/>
      </c>
      <c r="M238" t="str">
        <f t="shared" si="36"/>
        <v/>
      </c>
      <c r="N238" t="str">
        <f t="shared" si="37"/>
        <v/>
      </c>
    </row>
    <row r="239" spans="12:14" x14ac:dyDescent="0.25">
      <c r="L239" t="str">
        <f>IF('force required'!A239="","",'force required'!A239)</f>
        <v/>
      </c>
      <c r="M239" t="str">
        <f t="shared" si="36"/>
        <v/>
      </c>
      <c r="N239" t="str">
        <f t="shared" si="37"/>
        <v/>
      </c>
    </row>
    <row r="240" spans="12:14" x14ac:dyDescent="0.25">
      <c r="L240" t="str">
        <f>IF('force required'!A240="","",'force required'!A240)</f>
        <v/>
      </c>
      <c r="M240" t="str">
        <f t="shared" si="36"/>
        <v/>
      </c>
      <c r="N240" t="str">
        <f t="shared" si="37"/>
        <v/>
      </c>
    </row>
    <row r="241" spans="12:14" x14ac:dyDescent="0.25">
      <c r="L241" t="str">
        <f>IF('force required'!A241="","",'force required'!A241)</f>
        <v/>
      </c>
      <c r="M241" t="str">
        <f t="shared" si="36"/>
        <v/>
      </c>
      <c r="N241" t="str">
        <f t="shared" si="37"/>
        <v/>
      </c>
    </row>
    <row r="242" spans="12:14" x14ac:dyDescent="0.25">
      <c r="L242" t="str">
        <f>IF('force required'!A242="","",'force required'!A242)</f>
        <v/>
      </c>
      <c r="M242" t="str">
        <f t="shared" si="36"/>
        <v/>
      </c>
      <c r="N242" t="str">
        <f t="shared" si="37"/>
        <v/>
      </c>
    </row>
    <row r="243" spans="12:14" x14ac:dyDescent="0.25">
      <c r="L243" t="str">
        <f>IF('force required'!A243="","",'force required'!A243)</f>
        <v/>
      </c>
      <c r="M243" t="str">
        <f t="shared" si="36"/>
        <v/>
      </c>
      <c r="N243" t="str">
        <f t="shared" si="37"/>
        <v/>
      </c>
    </row>
    <row r="244" spans="12:14" x14ac:dyDescent="0.25">
      <c r="L244" t="str">
        <f>IF('force required'!A244="","",'force required'!A244)</f>
        <v/>
      </c>
      <c r="M244" t="str">
        <f t="shared" si="36"/>
        <v/>
      </c>
      <c r="N244" t="str">
        <f t="shared" si="37"/>
        <v/>
      </c>
    </row>
    <row r="245" spans="12:14" x14ac:dyDescent="0.25">
      <c r="L245" t="str">
        <f>IF('force required'!A245="","",'force required'!A245)</f>
        <v/>
      </c>
      <c r="M245" t="str">
        <f t="shared" si="36"/>
        <v/>
      </c>
      <c r="N245" t="str">
        <f t="shared" si="37"/>
        <v/>
      </c>
    </row>
    <row r="246" spans="12:14" x14ac:dyDescent="0.25">
      <c r="L246" t="str">
        <f>IF('force required'!A246="","",'force required'!A246)</f>
        <v/>
      </c>
      <c r="M246" t="str">
        <f t="shared" si="36"/>
        <v/>
      </c>
      <c r="N246" t="str">
        <f t="shared" si="37"/>
        <v/>
      </c>
    </row>
    <row r="247" spans="12:14" x14ac:dyDescent="0.25">
      <c r="L247" t="str">
        <f>IF('force required'!A247="","",'force required'!A247)</f>
        <v/>
      </c>
      <c r="M247" t="str">
        <f t="shared" si="36"/>
        <v/>
      </c>
      <c r="N247" t="str">
        <f t="shared" si="37"/>
        <v/>
      </c>
    </row>
    <row r="248" spans="12:14" x14ac:dyDescent="0.25">
      <c r="L248" t="str">
        <f>IF('force required'!A248="","",'force required'!A248)</f>
        <v/>
      </c>
      <c r="M248" t="str">
        <f t="shared" si="36"/>
        <v/>
      </c>
      <c r="N248" t="str">
        <f t="shared" si="37"/>
        <v/>
      </c>
    </row>
    <row r="249" spans="12:14" x14ac:dyDescent="0.25">
      <c r="L249" t="str">
        <f>IF('force required'!A249="","",'force required'!A249)</f>
        <v/>
      </c>
      <c r="M249" t="str">
        <f t="shared" si="36"/>
        <v/>
      </c>
      <c r="N249" t="str">
        <f t="shared" si="37"/>
        <v/>
      </c>
    </row>
    <row r="250" spans="12:14" x14ac:dyDescent="0.25">
      <c r="L250" t="str">
        <f>IF('force required'!A250="","",'force required'!A250)</f>
        <v/>
      </c>
      <c r="M250" t="str">
        <f t="shared" si="36"/>
        <v/>
      </c>
      <c r="N250" t="str">
        <f t="shared" si="37"/>
        <v/>
      </c>
    </row>
    <row r="251" spans="12:14" x14ac:dyDescent="0.25">
      <c r="L251" t="str">
        <f>IF('force required'!A251="","",'force required'!A251)</f>
        <v/>
      </c>
      <c r="M251" t="str">
        <f t="shared" si="36"/>
        <v/>
      </c>
      <c r="N251" t="str">
        <f t="shared" si="37"/>
        <v/>
      </c>
    </row>
    <row r="252" spans="12:14" x14ac:dyDescent="0.25">
      <c r="L252" t="str">
        <f>IF('force required'!A252="","",'force required'!A252)</f>
        <v/>
      </c>
      <c r="M252" t="str">
        <f t="shared" si="36"/>
        <v/>
      </c>
      <c r="N252" t="str">
        <f t="shared" si="37"/>
        <v/>
      </c>
    </row>
    <row r="253" spans="12:14" x14ac:dyDescent="0.25">
      <c r="L253" t="str">
        <f>IF('force required'!A253="","",'force required'!A253)</f>
        <v/>
      </c>
      <c r="M253" t="str">
        <f t="shared" si="36"/>
        <v/>
      </c>
      <c r="N253" t="str">
        <f t="shared" si="37"/>
        <v/>
      </c>
    </row>
    <row r="254" spans="12:14" x14ac:dyDescent="0.25">
      <c r="L254" t="str">
        <f>IF('force required'!A254="","",'force required'!A254)</f>
        <v/>
      </c>
      <c r="M254" t="str">
        <f t="shared" si="36"/>
        <v/>
      </c>
      <c r="N254" t="str">
        <f t="shared" si="37"/>
        <v/>
      </c>
    </row>
    <row r="255" spans="12:14" x14ac:dyDescent="0.25">
      <c r="L255" t="str">
        <f>IF('force required'!A255="","",'force required'!A255)</f>
        <v/>
      </c>
      <c r="M255" t="str">
        <f t="shared" si="36"/>
        <v/>
      </c>
      <c r="N255" t="str">
        <f t="shared" si="37"/>
        <v/>
      </c>
    </row>
    <row r="256" spans="12:14" x14ac:dyDescent="0.25">
      <c r="L256" t="str">
        <f>IF('force required'!A256="","",'force required'!A256)</f>
        <v/>
      </c>
      <c r="M256" t="str">
        <f t="shared" si="36"/>
        <v/>
      </c>
      <c r="N256" t="str">
        <f t="shared" si="37"/>
        <v/>
      </c>
    </row>
    <row r="257" spans="12:14" x14ac:dyDescent="0.25">
      <c r="L257" t="str">
        <f>IF('force required'!A257="","",'force required'!A257)</f>
        <v/>
      </c>
      <c r="M257" t="str">
        <f t="shared" si="36"/>
        <v/>
      </c>
      <c r="N257" t="str">
        <f t="shared" si="37"/>
        <v/>
      </c>
    </row>
    <row r="258" spans="12:14" x14ac:dyDescent="0.25">
      <c r="L258" t="str">
        <f>IF('force required'!A258="","",'force required'!A258)</f>
        <v/>
      </c>
      <c r="M258" t="str">
        <f t="shared" ref="M258:M321" si="38">IF(L258="","",SUBSTITUTE((LEFT(L258,SEARCH("-",L258)-1)),"_"," "))</f>
        <v/>
      </c>
      <c r="N258" t="str">
        <f t="shared" ref="N258:N321" si="39">UPPER(SUBSTITUTE(L258,CONCATENATE(SUBSTITUTE((M258)," ","_"),"-"),""))</f>
        <v/>
      </c>
    </row>
    <row r="259" spans="12:14" x14ac:dyDescent="0.25">
      <c r="L259" t="str">
        <f>IF('force required'!A259="","",'force required'!A259)</f>
        <v/>
      </c>
      <c r="M259" t="str">
        <f t="shared" si="38"/>
        <v/>
      </c>
      <c r="N259" t="str">
        <f t="shared" si="39"/>
        <v/>
      </c>
    </row>
    <row r="260" spans="12:14" x14ac:dyDescent="0.25">
      <c r="L260" t="str">
        <f>IF('force required'!A260="","",'force required'!A260)</f>
        <v/>
      </c>
      <c r="M260" t="str">
        <f t="shared" si="38"/>
        <v/>
      </c>
      <c r="N260" t="str">
        <f t="shared" si="39"/>
        <v/>
      </c>
    </row>
  </sheetData>
  <mergeCells count="1">
    <mergeCell ref="P1:S1"/>
  </mergeCells>
  <pageMargins left="0.7" right="0.7" top="0.75" bottom="0.75" header="0.3" footer="0.3"/>
  <pageSetup orientation="portrai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82"/>
  <sheetViews>
    <sheetView topLeftCell="A47" workbookViewId="0">
      <selection activeCell="C2" sqref="C2:D82"/>
    </sheetView>
  </sheetViews>
  <sheetFormatPr baseColWidth="10" defaultColWidth="9.140625" defaultRowHeight="15" x14ac:dyDescent="0.25"/>
  <sheetData>
    <row r="1" spans="1:7" x14ac:dyDescent="0.25">
      <c r="B1" s="94" t="s">
        <v>212</v>
      </c>
      <c r="C1" s="94" t="s">
        <v>202</v>
      </c>
      <c r="D1" s="94" t="s">
        <v>213</v>
      </c>
      <c r="E1" s="94" t="s">
        <v>214</v>
      </c>
      <c r="F1" s="94" t="s">
        <v>215</v>
      </c>
      <c r="G1" s="94" t="s">
        <v>216</v>
      </c>
    </row>
    <row r="2" spans="1:7" x14ac:dyDescent="0.25">
      <c r="A2" s="94">
        <v>0</v>
      </c>
      <c r="B2" t="s">
        <v>217</v>
      </c>
      <c r="C2" s="135">
        <v>4</v>
      </c>
      <c r="D2" s="135">
        <v>6</v>
      </c>
      <c r="E2" t="s">
        <v>218</v>
      </c>
      <c r="F2" t="s">
        <v>219</v>
      </c>
      <c r="G2" t="s">
        <v>219</v>
      </c>
    </row>
    <row r="3" spans="1:7" x14ac:dyDescent="0.25">
      <c r="A3" s="94">
        <v>1</v>
      </c>
      <c r="B3" t="s">
        <v>220</v>
      </c>
      <c r="C3" s="135">
        <v>4</v>
      </c>
      <c r="D3" s="135">
        <v>6</v>
      </c>
      <c r="E3" t="s">
        <v>218</v>
      </c>
      <c r="F3" t="s">
        <v>219</v>
      </c>
      <c r="G3" t="s">
        <v>219</v>
      </c>
    </row>
    <row r="4" spans="1:7" x14ac:dyDescent="0.25">
      <c r="A4" s="94">
        <v>2</v>
      </c>
      <c r="B4" t="s">
        <v>221</v>
      </c>
      <c r="C4" s="135">
        <v>3</v>
      </c>
      <c r="D4" s="135">
        <v>6</v>
      </c>
      <c r="E4" t="s">
        <v>218</v>
      </c>
      <c r="F4" t="s">
        <v>219</v>
      </c>
      <c r="G4" t="s">
        <v>219</v>
      </c>
    </row>
    <row r="5" spans="1:7" x14ac:dyDescent="0.25">
      <c r="A5" s="94">
        <v>3</v>
      </c>
      <c r="B5" t="s">
        <v>222</v>
      </c>
      <c r="C5" s="135">
        <v>4</v>
      </c>
      <c r="D5" s="135">
        <v>6</v>
      </c>
      <c r="E5" t="s">
        <v>218</v>
      </c>
      <c r="F5" t="s">
        <v>219</v>
      </c>
      <c r="G5" t="s">
        <v>219</v>
      </c>
    </row>
    <row r="6" spans="1:7" x14ac:dyDescent="0.25">
      <c r="A6" s="94">
        <v>4</v>
      </c>
      <c r="B6" t="s">
        <v>223</v>
      </c>
      <c r="C6" s="135">
        <v>3</v>
      </c>
      <c r="D6" s="135">
        <v>6</v>
      </c>
      <c r="E6" t="s">
        <v>218</v>
      </c>
      <c r="F6" t="s">
        <v>219</v>
      </c>
      <c r="G6" t="s">
        <v>218</v>
      </c>
    </row>
    <row r="7" spans="1:7" x14ac:dyDescent="0.25">
      <c r="A7" s="94">
        <v>5</v>
      </c>
      <c r="B7" t="s">
        <v>224</v>
      </c>
      <c r="C7" s="135">
        <v>4</v>
      </c>
      <c r="D7" s="135">
        <v>6</v>
      </c>
      <c r="E7" t="s">
        <v>218</v>
      </c>
      <c r="F7" t="s">
        <v>219</v>
      </c>
      <c r="G7" t="s">
        <v>219</v>
      </c>
    </row>
    <row r="8" spans="1:7" x14ac:dyDescent="0.25">
      <c r="A8" s="94">
        <v>6</v>
      </c>
      <c r="B8" t="s">
        <v>225</v>
      </c>
      <c r="C8" s="135">
        <v>4</v>
      </c>
      <c r="D8" s="135">
        <v>6</v>
      </c>
      <c r="E8" t="s">
        <v>218</v>
      </c>
      <c r="F8" t="s">
        <v>219</v>
      </c>
      <c r="G8" t="s">
        <v>218</v>
      </c>
    </row>
    <row r="9" spans="1:7" x14ac:dyDescent="0.25">
      <c r="A9" s="94">
        <v>7</v>
      </c>
      <c r="B9" t="s">
        <v>226</v>
      </c>
      <c r="C9" s="135">
        <v>3</v>
      </c>
      <c r="D9" s="135">
        <v>6</v>
      </c>
      <c r="E9" t="s">
        <v>218</v>
      </c>
      <c r="F9" t="s">
        <v>219</v>
      </c>
      <c r="G9" t="s">
        <v>218</v>
      </c>
    </row>
    <row r="10" spans="1:7" x14ac:dyDescent="0.25">
      <c r="A10" s="94">
        <v>8</v>
      </c>
      <c r="B10" t="s">
        <v>227</v>
      </c>
      <c r="C10" s="135">
        <v>4</v>
      </c>
      <c r="D10" s="135">
        <v>6</v>
      </c>
      <c r="E10" t="s">
        <v>218</v>
      </c>
      <c r="F10" t="s">
        <v>219</v>
      </c>
      <c r="G10" t="s">
        <v>219</v>
      </c>
    </row>
    <row r="11" spans="1:7" x14ac:dyDescent="0.25">
      <c r="A11" s="94">
        <v>9</v>
      </c>
      <c r="B11" t="s">
        <v>228</v>
      </c>
      <c r="C11" s="135">
        <v>4</v>
      </c>
      <c r="D11" s="135">
        <v>6</v>
      </c>
      <c r="E11" t="s">
        <v>218</v>
      </c>
      <c r="F11" t="s">
        <v>219</v>
      </c>
      <c r="G11" t="s">
        <v>219</v>
      </c>
    </row>
    <row r="12" spans="1:7" x14ac:dyDescent="0.25">
      <c r="A12" s="94">
        <v>10</v>
      </c>
      <c r="B12" t="s">
        <v>229</v>
      </c>
      <c r="C12" s="135">
        <v>3</v>
      </c>
      <c r="D12" s="135">
        <v>6</v>
      </c>
      <c r="E12" t="s">
        <v>218</v>
      </c>
      <c r="F12" t="s">
        <v>219</v>
      </c>
      <c r="G12" t="s">
        <v>219</v>
      </c>
    </row>
    <row r="13" spans="1:7" x14ac:dyDescent="0.25">
      <c r="A13" s="94">
        <v>11</v>
      </c>
      <c r="B13" t="s">
        <v>230</v>
      </c>
      <c r="C13" s="135">
        <v>3</v>
      </c>
      <c r="D13" s="135">
        <v>6</v>
      </c>
      <c r="E13" t="s">
        <v>218</v>
      </c>
      <c r="F13" t="s">
        <v>219</v>
      </c>
      <c r="G13" t="s">
        <v>219</v>
      </c>
    </row>
    <row r="14" spans="1:7" x14ac:dyDescent="0.25">
      <c r="A14" s="94">
        <v>12</v>
      </c>
      <c r="B14" t="s">
        <v>231</v>
      </c>
      <c r="C14" s="135">
        <v>4</v>
      </c>
      <c r="D14" s="135">
        <v>6</v>
      </c>
      <c r="E14" t="s">
        <v>218</v>
      </c>
      <c r="F14" t="s">
        <v>219</v>
      </c>
      <c r="G14" t="s">
        <v>219</v>
      </c>
    </row>
    <row r="15" spans="1:7" x14ac:dyDescent="0.25">
      <c r="A15" s="94">
        <v>13</v>
      </c>
      <c r="B15" t="s">
        <v>232</v>
      </c>
      <c r="C15" s="135">
        <v>2</v>
      </c>
      <c r="D15" s="135">
        <v>5</v>
      </c>
      <c r="E15" t="s">
        <v>218</v>
      </c>
      <c r="F15" t="s">
        <v>218</v>
      </c>
      <c r="G15" t="s">
        <v>218</v>
      </c>
    </row>
    <row r="16" spans="1:7" x14ac:dyDescent="0.25">
      <c r="A16" s="94">
        <v>14</v>
      </c>
      <c r="B16" t="s">
        <v>233</v>
      </c>
      <c r="C16" s="135">
        <v>2</v>
      </c>
      <c r="D16" s="135">
        <v>5</v>
      </c>
      <c r="E16" t="s">
        <v>218</v>
      </c>
      <c r="F16" t="s">
        <v>218</v>
      </c>
      <c r="G16" t="s">
        <v>218</v>
      </c>
    </row>
    <row r="17" spans="1:7" x14ac:dyDescent="0.25">
      <c r="A17" s="94">
        <v>15</v>
      </c>
      <c r="B17" t="s">
        <v>234</v>
      </c>
      <c r="C17" s="135">
        <v>2</v>
      </c>
      <c r="D17" s="135">
        <v>5</v>
      </c>
      <c r="E17" t="s">
        <v>218</v>
      </c>
      <c r="F17" t="s">
        <v>218</v>
      </c>
      <c r="G17" t="s">
        <v>218</v>
      </c>
    </row>
    <row r="18" spans="1:7" x14ac:dyDescent="0.25">
      <c r="A18" s="94">
        <v>16</v>
      </c>
      <c r="B18" t="s">
        <v>235</v>
      </c>
      <c r="C18" s="135">
        <v>3</v>
      </c>
      <c r="D18" s="135">
        <v>6</v>
      </c>
      <c r="E18" t="s">
        <v>218</v>
      </c>
      <c r="F18" t="s">
        <v>219</v>
      </c>
      <c r="G18" t="s">
        <v>218</v>
      </c>
    </row>
    <row r="19" spans="1:7" x14ac:dyDescent="0.25">
      <c r="A19" s="94">
        <v>17</v>
      </c>
      <c r="B19" t="s">
        <v>236</v>
      </c>
      <c r="C19" s="135">
        <v>3</v>
      </c>
      <c r="D19" s="135">
        <v>6</v>
      </c>
      <c r="E19" t="s">
        <v>218</v>
      </c>
      <c r="F19" t="s">
        <v>219</v>
      </c>
      <c r="G19" t="s">
        <v>218</v>
      </c>
    </row>
    <row r="20" spans="1:7" x14ac:dyDescent="0.25">
      <c r="A20" s="94">
        <v>18</v>
      </c>
      <c r="B20" t="s">
        <v>237</v>
      </c>
      <c r="C20" s="135">
        <v>4</v>
      </c>
      <c r="D20" s="135">
        <v>6</v>
      </c>
      <c r="E20" t="s">
        <v>218</v>
      </c>
      <c r="F20" t="s">
        <v>219</v>
      </c>
      <c r="G20" t="s">
        <v>219</v>
      </c>
    </row>
    <row r="21" spans="1:7" x14ac:dyDescent="0.25">
      <c r="A21" s="94">
        <v>19</v>
      </c>
      <c r="B21" t="s">
        <v>238</v>
      </c>
      <c r="C21" s="135">
        <v>4</v>
      </c>
      <c r="D21" s="135">
        <v>6</v>
      </c>
      <c r="E21" t="s">
        <v>218</v>
      </c>
      <c r="F21" t="s">
        <v>219</v>
      </c>
      <c r="G21" t="s">
        <v>219</v>
      </c>
    </row>
    <row r="22" spans="1:7" x14ac:dyDescent="0.25">
      <c r="A22" s="94">
        <v>20</v>
      </c>
      <c r="B22" t="s">
        <v>329</v>
      </c>
      <c r="C22" s="135">
        <v>3</v>
      </c>
      <c r="D22" s="135">
        <v>6</v>
      </c>
      <c r="E22" t="s">
        <v>218</v>
      </c>
      <c r="F22" t="s">
        <v>219</v>
      </c>
      <c r="G22" t="s">
        <v>218</v>
      </c>
    </row>
    <row r="23" spans="1:7" x14ac:dyDescent="0.25">
      <c r="A23" s="94">
        <v>21</v>
      </c>
      <c r="B23" t="s">
        <v>240</v>
      </c>
      <c r="C23" s="135">
        <v>4</v>
      </c>
      <c r="D23" s="135">
        <v>6</v>
      </c>
      <c r="E23" t="s">
        <v>218</v>
      </c>
      <c r="F23" t="s">
        <v>219</v>
      </c>
      <c r="G23" t="s">
        <v>219</v>
      </c>
    </row>
    <row r="24" spans="1:7" x14ac:dyDescent="0.25">
      <c r="A24" s="94">
        <v>22</v>
      </c>
      <c r="B24" t="s">
        <v>241</v>
      </c>
      <c r="C24" s="135">
        <v>4</v>
      </c>
      <c r="D24" s="135">
        <v>6</v>
      </c>
      <c r="E24" t="s">
        <v>218</v>
      </c>
      <c r="F24" t="s">
        <v>219</v>
      </c>
      <c r="G24" t="s">
        <v>219</v>
      </c>
    </row>
    <row r="25" spans="1:7" x14ac:dyDescent="0.25">
      <c r="A25" s="94">
        <v>23</v>
      </c>
      <c r="B25" t="s">
        <v>242</v>
      </c>
      <c r="C25" s="135">
        <v>4</v>
      </c>
      <c r="D25" s="135">
        <v>6</v>
      </c>
      <c r="E25" t="s">
        <v>218</v>
      </c>
      <c r="F25" t="s">
        <v>219</v>
      </c>
      <c r="G25" t="s">
        <v>219</v>
      </c>
    </row>
    <row r="26" spans="1:7" x14ac:dyDescent="0.25">
      <c r="A26" s="94">
        <v>24</v>
      </c>
      <c r="B26" t="s">
        <v>243</v>
      </c>
      <c r="C26" s="135">
        <v>3</v>
      </c>
      <c r="D26" s="135">
        <v>6</v>
      </c>
      <c r="E26" t="s">
        <v>218</v>
      </c>
      <c r="F26" t="s">
        <v>219</v>
      </c>
      <c r="G26" t="s">
        <v>219</v>
      </c>
    </row>
    <row r="27" spans="1:7" x14ac:dyDescent="0.25">
      <c r="A27" s="94">
        <v>25</v>
      </c>
      <c r="B27" t="s">
        <v>244</v>
      </c>
      <c r="C27" s="135">
        <v>4</v>
      </c>
      <c r="D27" s="135">
        <v>6</v>
      </c>
      <c r="E27" t="s">
        <v>218</v>
      </c>
      <c r="F27" t="s">
        <v>219</v>
      </c>
      <c r="G27" t="s">
        <v>219</v>
      </c>
    </row>
    <row r="28" spans="1:7" x14ac:dyDescent="0.25">
      <c r="A28" s="94">
        <v>26</v>
      </c>
      <c r="B28" t="s">
        <v>245</v>
      </c>
      <c r="C28" s="135">
        <v>4</v>
      </c>
      <c r="D28" s="135">
        <v>6</v>
      </c>
      <c r="E28" t="s">
        <v>218</v>
      </c>
      <c r="F28" t="s">
        <v>219</v>
      </c>
      <c r="G28" t="s">
        <v>219</v>
      </c>
    </row>
    <row r="29" spans="1:7" x14ac:dyDescent="0.25">
      <c r="A29" s="94">
        <v>27</v>
      </c>
      <c r="B29" t="s">
        <v>246</v>
      </c>
      <c r="C29" s="135">
        <v>4</v>
      </c>
      <c r="D29" s="135">
        <v>6</v>
      </c>
      <c r="E29" t="s">
        <v>218</v>
      </c>
      <c r="F29" t="s">
        <v>219</v>
      </c>
      <c r="G29" t="s">
        <v>219</v>
      </c>
    </row>
    <row r="30" spans="1:7" x14ac:dyDescent="0.25">
      <c r="A30" s="94">
        <v>28</v>
      </c>
      <c r="B30" t="s">
        <v>247</v>
      </c>
      <c r="C30" s="135">
        <v>3</v>
      </c>
      <c r="D30" s="135">
        <v>6</v>
      </c>
      <c r="E30" t="s">
        <v>218</v>
      </c>
      <c r="F30" t="s">
        <v>219</v>
      </c>
      <c r="G30" t="s">
        <v>218</v>
      </c>
    </row>
    <row r="31" spans="1:7" x14ac:dyDescent="0.25">
      <c r="A31" s="94">
        <v>29</v>
      </c>
      <c r="B31" t="s">
        <v>248</v>
      </c>
      <c r="C31" s="135">
        <v>4</v>
      </c>
      <c r="D31" s="135">
        <v>6</v>
      </c>
      <c r="E31" t="s">
        <v>218</v>
      </c>
      <c r="F31" t="s">
        <v>219</v>
      </c>
      <c r="G31" t="s">
        <v>218</v>
      </c>
    </row>
    <row r="32" spans="1:7" x14ac:dyDescent="0.25">
      <c r="A32" s="94">
        <v>30</v>
      </c>
      <c r="B32" t="s">
        <v>249</v>
      </c>
      <c r="C32" s="135">
        <v>4</v>
      </c>
      <c r="D32" s="135">
        <v>6</v>
      </c>
      <c r="E32" t="s">
        <v>218</v>
      </c>
      <c r="F32" t="s">
        <v>219</v>
      </c>
      <c r="G32" t="s">
        <v>219</v>
      </c>
    </row>
    <row r="33" spans="1:7" x14ac:dyDescent="0.25">
      <c r="A33" s="94">
        <v>31</v>
      </c>
      <c r="B33" t="s">
        <v>250</v>
      </c>
      <c r="C33" s="135">
        <v>3</v>
      </c>
      <c r="D33" s="135">
        <v>6</v>
      </c>
      <c r="E33" t="s">
        <v>218</v>
      </c>
      <c r="F33" t="s">
        <v>219</v>
      </c>
      <c r="G33" t="s">
        <v>219</v>
      </c>
    </row>
    <row r="34" spans="1:7" x14ac:dyDescent="0.25">
      <c r="A34" s="94">
        <v>32</v>
      </c>
      <c r="B34" t="s">
        <v>251</v>
      </c>
      <c r="C34" s="135">
        <v>3</v>
      </c>
      <c r="D34" s="135">
        <v>6</v>
      </c>
      <c r="E34" t="s">
        <v>218</v>
      </c>
      <c r="F34" t="s">
        <v>219</v>
      </c>
      <c r="G34" t="s">
        <v>218</v>
      </c>
    </row>
    <row r="35" spans="1:7" x14ac:dyDescent="0.25">
      <c r="A35" s="94">
        <v>33</v>
      </c>
      <c r="B35" t="s">
        <v>252</v>
      </c>
      <c r="C35" s="135">
        <v>4</v>
      </c>
      <c r="D35" s="135">
        <v>6</v>
      </c>
      <c r="E35" t="s">
        <v>218</v>
      </c>
      <c r="F35" t="s">
        <v>219</v>
      </c>
      <c r="G35" t="s">
        <v>218</v>
      </c>
    </row>
    <row r="36" spans="1:7" x14ac:dyDescent="0.25">
      <c r="A36" s="94">
        <v>34</v>
      </c>
      <c r="B36" t="s">
        <v>253</v>
      </c>
      <c r="C36" s="135">
        <v>4</v>
      </c>
      <c r="D36" s="135">
        <v>6</v>
      </c>
      <c r="E36" t="s">
        <v>218</v>
      </c>
      <c r="F36" t="s">
        <v>219</v>
      </c>
      <c r="G36" t="s">
        <v>218</v>
      </c>
    </row>
    <row r="37" spans="1:7" x14ac:dyDescent="0.25">
      <c r="A37" s="94">
        <v>35</v>
      </c>
      <c r="B37" t="s">
        <v>254</v>
      </c>
      <c r="C37" s="135">
        <v>4</v>
      </c>
      <c r="D37" s="135">
        <v>6</v>
      </c>
      <c r="E37" t="s">
        <v>218</v>
      </c>
      <c r="F37" t="s">
        <v>219</v>
      </c>
      <c r="G37" t="s">
        <v>218</v>
      </c>
    </row>
    <row r="38" spans="1:7" x14ac:dyDescent="0.25">
      <c r="A38" s="94">
        <v>36</v>
      </c>
      <c r="B38" t="s">
        <v>255</v>
      </c>
      <c r="C38" s="135">
        <v>4</v>
      </c>
      <c r="D38" s="135">
        <v>5</v>
      </c>
      <c r="E38" t="s">
        <v>218</v>
      </c>
      <c r="F38" t="s">
        <v>219</v>
      </c>
      <c r="G38" t="s">
        <v>218</v>
      </c>
    </row>
    <row r="39" spans="1:7" x14ac:dyDescent="0.25">
      <c r="A39" s="94">
        <v>37</v>
      </c>
      <c r="B39" t="s">
        <v>256</v>
      </c>
      <c r="C39" s="135">
        <v>4</v>
      </c>
      <c r="D39" s="135">
        <v>6</v>
      </c>
      <c r="E39" t="s">
        <v>218</v>
      </c>
      <c r="F39" t="s">
        <v>219</v>
      </c>
      <c r="G39" t="s">
        <v>219</v>
      </c>
    </row>
    <row r="40" spans="1:7" x14ac:dyDescent="0.25">
      <c r="A40" s="94">
        <v>38</v>
      </c>
      <c r="B40" t="s">
        <v>257</v>
      </c>
      <c r="C40" s="135">
        <v>4</v>
      </c>
      <c r="D40" s="135">
        <v>6</v>
      </c>
      <c r="E40" t="s">
        <v>218</v>
      </c>
      <c r="F40" t="s">
        <v>219</v>
      </c>
      <c r="G40" t="s">
        <v>219</v>
      </c>
    </row>
    <row r="41" spans="1:7" x14ac:dyDescent="0.25">
      <c r="A41" s="94">
        <v>39</v>
      </c>
      <c r="B41" t="s">
        <v>258</v>
      </c>
      <c r="C41" s="135">
        <v>3</v>
      </c>
      <c r="D41" s="135">
        <v>6</v>
      </c>
      <c r="E41" t="s">
        <v>218</v>
      </c>
      <c r="F41" t="s">
        <v>219</v>
      </c>
      <c r="G41" t="s">
        <v>219</v>
      </c>
    </row>
    <row r="42" spans="1:7" x14ac:dyDescent="0.25">
      <c r="A42" s="94">
        <v>40</v>
      </c>
      <c r="B42" t="s">
        <v>259</v>
      </c>
      <c r="C42" s="135">
        <v>4</v>
      </c>
      <c r="D42" s="135">
        <v>5</v>
      </c>
      <c r="E42" t="s">
        <v>218</v>
      </c>
      <c r="F42" t="s">
        <v>219</v>
      </c>
      <c r="G42" t="s">
        <v>218</v>
      </c>
    </row>
    <row r="43" spans="1:7" x14ac:dyDescent="0.25">
      <c r="A43" s="94">
        <v>41</v>
      </c>
      <c r="B43" t="s">
        <v>260</v>
      </c>
      <c r="C43" s="135">
        <v>4</v>
      </c>
      <c r="D43" s="135">
        <v>6</v>
      </c>
      <c r="E43" t="s">
        <v>218</v>
      </c>
      <c r="F43" t="s">
        <v>219</v>
      </c>
      <c r="G43" t="s">
        <v>219</v>
      </c>
    </row>
    <row r="44" spans="1:7" x14ac:dyDescent="0.25">
      <c r="A44" s="94">
        <v>42</v>
      </c>
      <c r="B44" t="s">
        <v>261</v>
      </c>
      <c r="C44" s="135">
        <v>4</v>
      </c>
      <c r="D44" s="135">
        <v>6</v>
      </c>
      <c r="E44" t="s">
        <v>218</v>
      </c>
      <c r="F44" t="s">
        <v>219</v>
      </c>
      <c r="G44" t="s">
        <v>218</v>
      </c>
    </row>
    <row r="45" spans="1:7" x14ac:dyDescent="0.25">
      <c r="A45" s="94">
        <v>43</v>
      </c>
      <c r="B45" t="s">
        <v>262</v>
      </c>
      <c r="C45" s="135">
        <v>4</v>
      </c>
      <c r="D45" s="135">
        <v>6</v>
      </c>
      <c r="E45" t="s">
        <v>218</v>
      </c>
      <c r="F45" t="s">
        <v>219</v>
      </c>
      <c r="G45" t="s">
        <v>218</v>
      </c>
    </row>
    <row r="46" spans="1:7" x14ac:dyDescent="0.25">
      <c r="A46" s="94">
        <v>44</v>
      </c>
      <c r="B46" t="s">
        <v>330</v>
      </c>
      <c r="C46" s="135">
        <v>3</v>
      </c>
      <c r="D46" s="135">
        <v>6</v>
      </c>
      <c r="E46" t="s">
        <v>218</v>
      </c>
      <c r="F46" t="s">
        <v>219</v>
      </c>
      <c r="G46" t="s">
        <v>219</v>
      </c>
    </row>
    <row r="47" spans="1:7" x14ac:dyDescent="0.25">
      <c r="A47" s="94">
        <v>45</v>
      </c>
      <c r="B47" t="s">
        <v>264</v>
      </c>
      <c r="C47" s="135">
        <v>1</v>
      </c>
      <c r="D47" s="135">
        <v>3</v>
      </c>
      <c r="E47" t="s">
        <v>218</v>
      </c>
      <c r="F47" t="s">
        <v>218</v>
      </c>
      <c r="G47" t="s">
        <v>218</v>
      </c>
    </row>
    <row r="48" spans="1:7" x14ac:dyDescent="0.25">
      <c r="A48" s="94">
        <v>46</v>
      </c>
      <c r="B48" t="s">
        <v>265</v>
      </c>
      <c r="C48" s="135">
        <v>3</v>
      </c>
      <c r="D48" s="135">
        <v>6</v>
      </c>
      <c r="E48" t="s">
        <v>218</v>
      </c>
      <c r="F48" t="s">
        <v>219</v>
      </c>
      <c r="G48" t="s">
        <v>219</v>
      </c>
    </row>
    <row r="49" spans="1:7" x14ac:dyDescent="0.25">
      <c r="A49" s="94">
        <v>47</v>
      </c>
      <c r="B49" t="s">
        <v>266</v>
      </c>
      <c r="C49" s="135">
        <v>4</v>
      </c>
      <c r="D49" s="135">
        <v>6</v>
      </c>
      <c r="E49" t="s">
        <v>218</v>
      </c>
      <c r="F49" t="s">
        <v>219</v>
      </c>
      <c r="G49" t="s">
        <v>218</v>
      </c>
    </row>
    <row r="50" spans="1:7" x14ac:dyDescent="0.25">
      <c r="A50" s="94">
        <v>48</v>
      </c>
      <c r="B50" t="s">
        <v>267</v>
      </c>
      <c r="C50" s="135">
        <v>3</v>
      </c>
      <c r="D50" s="135">
        <v>5</v>
      </c>
      <c r="E50" t="s">
        <v>218</v>
      </c>
      <c r="F50" t="s">
        <v>219</v>
      </c>
      <c r="G50" t="s">
        <v>218</v>
      </c>
    </row>
    <row r="51" spans="1:7" x14ac:dyDescent="0.25">
      <c r="A51" s="94">
        <v>49</v>
      </c>
      <c r="B51" t="s">
        <v>268</v>
      </c>
      <c r="C51" s="135">
        <v>3</v>
      </c>
      <c r="D51" s="135">
        <v>6</v>
      </c>
      <c r="E51" t="s">
        <v>218</v>
      </c>
      <c r="F51" t="s">
        <v>219</v>
      </c>
      <c r="G51" t="s">
        <v>219</v>
      </c>
    </row>
    <row r="52" spans="1:7" x14ac:dyDescent="0.25">
      <c r="A52" s="94">
        <v>50</v>
      </c>
      <c r="B52" t="s">
        <v>269</v>
      </c>
      <c r="C52" s="135">
        <v>2</v>
      </c>
      <c r="D52" s="135">
        <v>5</v>
      </c>
      <c r="E52" t="s">
        <v>218</v>
      </c>
      <c r="F52" t="s">
        <v>218</v>
      </c>
      <c r="G52" t="s">
        <v>218</v>
      </c>
    </row>
    <row r="53" spans="1:7" x14ac:dyDescent="0.25">
      <c r="A53" s="94">
        <v>51</v>
      </c>
      <c r="B53" t="s">
        <v>270</v>
      </c>
      <c r="C53" s="135">
        <v>3</v>
      </c>
      <c r="D53" s="135">
        <v>6</v>
      </c>
      <c r="E53" t="s">
        <v>218</v>
      </c>
      <c r="F53" t="s">
        <v>219</v>
      </c>
      <c r="G53" t="s">
        <v>219</v>
      </c>
    </row>
    <row r="54" spans="1:7" x14ac:dyDescent="0.25">
      <c r="A54" s="94">
        <v>52</v>
      </c>
      <c r="B54" t="s">
        <v>271</v>
      </c>
      <c r="C54" s="135">
        <v>3</v>
      </c>
      <c r="D54" s="135">
        <v>6</v>
      </c>
      <c r="E54" t="s">
        <v>218</v>
      </c>
      <c r="F54" t="s">
        <v>219</v>
      </c>
      <c r="G54" t="s">
        <v>219</v>
      </c>
    </row>
    <row r="55" spans="1:7" x14ac:dyDescent="0.25">
      <c r="A55" s="94">
        <v>53</v>
      </c>
      <c r="B55" t="s">
        <v>272</v>
      </c>
      <c r="C55" s="135">
        <v>3</v>
      </c>
      <c r="D55" s="135">
        <v>6</v>
      </c>
      <c r="E55" t="s">
        <v>218</v>
      </c>
      <c r="F55" t="s">
        <v>219</v>
      </c>
      <c r="G55" t="s">
        <v>219</v>
      </c>
    </row>
    <row r="56" spans="1:7" x14ac:dyDescent="0.25">
      <c r="A56" s="94">
        <v>54</v>
      </c>
      <c r="B56" t="s">
        <v>273</v>
      </c>
      <c r="C56" s="135">
        <v>3</v>
      </c>
      <c r="D56" s="135">
        <v>6</v>
      </c>
      <c r="E56" t="s">
        <v>218</v>
      </c>
      <c r="F56" t="s">
        <v>219</v>
      </c>
      <c r="G56" t="s">
        <v>219</v>
      </c>
    </row>
    <row r="57" spans="1:7" x14ac:dyDescent="0.25">
      <c r="A57" s="94">
        <v>55</v>
      </c>
      <c r="B57" t="s">
        <v>274</v>
      </c>
      <c r="C57" s="135">
        <v>2</v>
      </c>
      <c r="D57" s="135">
        <v>5</v>
      </c>
      <c r="E57" t="s">
        <v>218</v>
      </c>
      <c r="F57" t="s">
        <v>219</v>
      </c>
      <c r="G57" t="s">
        <v>218</v>
      </c>
    </row>
    <row r="58" spans="1:7" x14ac:dyDescent="0.25">
      <c r="A58" s="94">
        <v>56</v>
      </c>
      <c r="B58" t="s">
        <v>275</v>
      </c>
      <c r="C58" s="135">
        <v>3</v>
      </c>
      <c r="D58" s="135">
        <v>6</v>
      </c>
      <c r="E58" t="s">
        <v>218</v>
      </c>
      <c r="F58" t="s">
        <v>219</v>
      </c>
      <c r="G58" t="s">
        <v>219</v>
      </c>
    </row>
    <row r="59" spans="1:7" x14ac:dyDescent="0.25">
      <c r="A59" s="94">
        <v>57</v>
      </c>
      <c r="B59" t="s">
        <v>276</v>
      </c>
      <c r="C59" s="135">
        <v>3</v>
      </c>
      <c r="D59" s="135">
        <v>6</v>
      </c>
      <c r="E59" t="s">
        <v>218</v>
      </c>
      <c r="F59" t="s">
        <v>219</v>
      </c>
      <c r="G59" t="s">
        <v>219</v>
      </c>
    </row>
    <row r="60" spans="1:7" x14ac:dyDescent="0.25">
      <c r="A60" s="94">
        <v>58</v>
      </c>
      <c r="B60" t="s">
        <v>277</v>
      </c>
      <c r="C60" s="135">
        <v>3</v>
      </c>
      <c r="D60" s="135">
        <v>6</v>
      </c>
      <c r="E60" t="s">
        <v>218</v>
      </c>
      <c r="F60" t="s">
        <v>219</v>
      </c>
      <c r="G60" t="s">
        <v>219</v>
      </c>
    </row>
    <row r="61" spans="1:7" x14ac:dyDescent="0.25">
      <c r="A61" s="94">
        <v>59</v>
      </c>
      <c r="B61" t="s">
        <v>278</v>
      </c>
      <c r="C61" s="135">
        <v>4</v>
      </c>
      <c r="D61" s="135">
        <v>6</v>
      </c>
      <c r="E61" t="s">
        <v>218</v>
      </c>
      <c r="F61" t="s">
        <v>219</v>
      </c>
      <c r="G61" t="s">
        <v>219</v>
      </c>
    </row>
    <row r="62" spans="1:7" x14ac:dyDescent="0.25">
      <c r="A62" s="94">
        <v>60</v>
      </c>
      <c r="B62" t="s">
        <v>279</v>
      </c>
      <c r="C62" s="135">
        <v>4</v>
      </c>
      <c r="D62" s="135">
        <v>6</v>
      </c>
      <c r="E62" t="s">
        <v>218</v>
      </c>
      <c r="F62" t="s">
        <v>219</v>
      </c>
      <c r="G62" t="s">
        <v>219</v>
      </c>
    </row>
    <row r="63" spans="1:7" x14ac:dyDescent="0.25">
      <c r="A63" s="94">
        <v>61</v>
      </c>
      <c r="B63" t="s">
        <v>280</v>
      </c>
      <c r="C63" s="135">
        <v>3</v>
      </c>
      <c r="D63" s="135">
        <v>6</v>
      </c>
      <c r="E63" t="s">
        <v>218</v>
      </c>
      <c r="F63" t="s">
        <v>219</v>
      </c>
      <c r="G63" t="s">
        <v>218</v>
      </c>
    </row>
    <row r="64" spans="1:7" x14ac:dyDescent="0.25">
      <c r="A64" s="94">
        <v>62</v>
      </c>
      <c r="B64" t="s">
        <v>281</v>
      </c>
      <c r="C64" s="135">
        <v>4</v>
      </c>
      <c r="D64" s="135">
        <v>6</v>
      </c>
      <c r="E64" t="s">
        <v>218</v>
      </c>
      <c r="F64" t="s">
        <v>219</v>
      </c>
      <c r="G64" t="s">
        <v>219</v>
      </c>
    </row>
    <row r="65" spans="1:7" x14ac:dyDescent="0.25">
      <c r="A65" s="94">
        <v>63</v>
      </c>
      <c r="B65" t="s">
        <v>282</v>
      </c>
      <c r="C65" s="135">
        <v>4</v>
      </c>
      <c r="D65" s="135">
        <v>6</v>
      </c>
      <c r="E65" t="s">
        <v>218</v>
      </c>
      <c r="F65" t="s">
        <v>219</v>
      </c>
      <c r="G65" t="s">
        <v>218</v>
      </c>
    </row>
    <row r="66" spans="1:7" x14ac:dyDescent="0.25">
      <c r="A66" s="94">
        <v>64</v>
      </c>
      <c r="B66" t="s">
        <v>283</v>
      </c>
      <c r="C66" s="135">
        <v>4</v>
      </c>
      <c r="D66" s="135">
        <v>6</v>
      </c>
      <c r="E66" t="s">
        <v>218</v>
      </c>
      <c r="F66" t="s">
        <v>219</v>
      </c>
      <c r="G66" t="s">
        <v>218</v>
      </c>
    </row>
    <row r="67" spans="1:7" x14ac:dyDescent="0.25">
      <c r="A67" s="94">
        <v>65</v>
      </c>
      <c r="B67" t="s">
        <v>284</v>
      </c>
      <c r="C67" s="135">
        <v>3</v>
      </c>
      <c r="D67" s="135">
        <v>6</v>
      </c>
      <c r="E67" t="s">
        <v>218</v>
      </c>
      <c r="F67" t="s">
        <v>219</v>
      </c>
      <c r="G67" t="s">
        <v>218</v>
      </c>
    </row>
    <row r="68" spans="1:7" x14ac:dyDescent="0.25">
      <c r="A68" s="94">
        <v>66</v>
      </c>
      <c r="B68" t="s">
        <v>285</v>
      </c>
      <c r="C68" s="135">
        <v>4</v>
      </c>
      <c r="D68" s="135">
        <v>6</v>
      </c>
      <c r="E68" t="s">
        <v>218</v>
      </c>
      <c r="F68" t="s">
        <v>219</v>
      </c>
      <c r="G68" t="s">
        <v>219</v>
      </c>
    </row>
    <row r="69" spans="1:7" x14ac:dyDescent="0.25">
      <c r="A69" s="94">
        <v>67</v>
      </c>
      <c r="B69" t="s">
        <v>286</v>
      </c>
      <c r="C69" s="135">
        <v>4</v>
      </c>
      <c r="D69" s="135">
        <v>6</v>
      </c>
      <c r="E69" t="s">
        <v>218</v>
      </c>
      <c r="F69" t="s">
        <v>219</v>
      </c>
      <c r="G69" t="s">
        <v>219</v>
      </c>
    </row>
    <row r="70" spans="1:7" x14ac:dyDescent="0.25">
      <c r="A70" s="94">
        <v>68</v>
      </c>
      <c r="B70" t="s">
        <v>287</v>
      </c>
      <c r="C70" s="135">
        <v>4</v>
      </c>
      <c r="D70" s="135">
        <v>6</v>
      </c>
      <c r="E70" t="s">
        <v>218</v>
      </c>
      <c r="F70" t="s">
        <v>219</v>
      </c>
      <c r="G70" t="s">
        <v>218</v>
      </c>
    </row>
    <row r="71" spans="1:7" x14ac:dyDescent="0.25">
      <c r="A71" s="94">
        <v>69</v>
      </c>
      <c r="B71" t="s">
        <v>288</v>
      </c>
      <c r="C71" s="135">
        <v>4</v>
      </c>
      <c r="D71" s="135">
        <v>6</v>
      </c>
      <c r="E71" t="s">
        <v>218</v>
      </c>
      <c r="F71" t="s">
        <v>219</v>
      </c>
      <c r="G71" t="s">
        <v>219</v>
      </c>
    </row>
    <row r="72" spans="1:7" x14ac:dyDescent="0.25">
      <c r="A72" s="94">
        <v>70</v>
      </c>
      <c r="B72" t="s">
        <v>289</v>
      </c>
      <c r="C72" s="135">
        <v>3</v>
      </c>
      <c r="D72" s="135">
        <v>6</v>
      </c>
      <c r="E72" t="s">
        <v>218</v>
      </c>
      <c r="F72" t="s">
        <v>219</v>
      </c>
      <c r="G72" t="s">
        <v>219</v>
      </c>
    </row>
    <row r="73" spans="1:7" x14ac:dyDescent="0.25">
      <c r="A73" s="94">
        <v>71</v>
      </c>
      <c r="B73" t="s">
        <v>290</v>
      </c>
      <c r="C73" s="135">
        <v>4</v>
      </c>
      <c r="D73" s="135">
        <v>6</v>
      </c>
      <c r="E73" t="s">
        <v>218</v>
      </c>
      <c r="F73" t="s">
        <v>219</v>
      </c>
      <c r="G73" t="s">
        <v>219</v>
      </c>
    </row>
    <row r="74" spans="1:7" x14ac:dyDescent="0.25">
      <c r="A74" s="94">
        <v>72</v>
      </c>
      <c r="B74" t="s">
        <v>331</v>
      </c>
      <c r="C74" s="135">
        <v>4</v>
      </c>
      <c r="D74" s="135">
        <v>6</v>
      </c>
      <c r="E74" t="s">
        <v>218</v>
      </c>
      <c r="F74" t="s">
        <v>219</v>
      </c>
      <c r="G74" t="s">
        <v>219</v>
      </c>
    </row>
    <row r="75" spans="1:7" x14ac:dyDescent="0.25">
      <c r="A75" s="94">
        <v>73</v>
      </c>
      <c r="B75" t="s">
        <v>292</v>
      </c>
      <c r="C75" s="135">
        <v>3</v>
      </c>
      <c r="D75" s="135">
        <v>6</v>
      </c>
      <c r="E75" t="s">
        <v>218</v>
      </c>
      <c r="F75" t="s">
        <v>219</v>
      </c>
      <c r="G75" t="s">
        <v>219</v>
      </c>
    </row>
    <row r="76" spans="1:7" x14ac:dyDescent="0.25">
      <c r="A76" s="94">
        <v>74</v>
      </c>
      <c r="B76" t="s">
        <v>293</v>
      </c>
      <c r="C76" s="135">
        <v>4</v>
      </c>
      <c r="D76" s="135">
        <v>6</v>
      </c>
      <c r="E76" t="s">
        <v>218</v>
      </c>
      <c r="F76" t="s">
        <v>219</v>
      </c>
      <c r="G76" t="s">
        <v>219</v>
      </c>
    </row>
    <row r="77" spans="1:7" x14ac:dyDescent="0.25">
      <c r="A77" s="94">
        <v>75</v>
      </c>
      <c r="B77" t="s">
        <v>294</v>
      </c>
      <c r="C77" s="135">
        <v>3</v>
      </c>
      <c r="D77" s="135">
        <v>6</v>
      </c>
      <c r="E77" t="s">
        <v>218</v>
      </c>
      <c r="F77" t="s">
        <v>219</v>
      </c>
      <c r="G77" t="s">
        <v>219</v>
      </c>
    </row>
    <row r="78" spans="1:7" x14ac:dyDescent="0.25">
      <c r="A78" s="94">
        <v>76</v>
      </c>
      <c r="B78" t="s">
        <v>295</v>
      </c>
      <c r="C78" s="135">
        <v>4</v>
      </c>
      <c r="D78" s="135">
        <v>6</v>
      </c>
      <c r="E78" t="s">
        <v>218</v>
      </c>
      <c r="F78" t="s">
        <v>219</v>
      </c>
      <c r="G78" t="s">
        <v>219</v>
      </c>
    </row>
    <row r="79" spans="1:7" x14ac:dyDescent="0.25">
      <c r="A79" s="94">
        <v>77</v>
      </c>
      <c r="B79" t="s">
        <v>296</v>
      </c>
      <c r="C79" s="135">
        <v>4</v>
      </c>
      <c r="D79" s="135">
        <v>6</v>
      </c>
      <c r="E79" t="s">
        <v>218</v>
      </c>
      <c r="F79" t="s">
        <v>219</v>
      </c>
      <c r="G79" t="s">
        <v>219</v>
      </c>
    </row>
    <row r="80" spans="1:7" x14ac:dyDescent="0.25">
      <c r="A80" s="94">
        <v>78</v>
      </c>
      <c r="B80" t="s">
        <v>297</v>
      </c>
      <c r="C80" s="135">
        <v>3</v>
      </c>
      <c r="D80" s="135">
        <v>6</v>
      </c>
      <c r="E80" t="s">
        <v>218</v>
      </c>
      <c r="F80" t="s">
        <v>219</v>
      </c>
      <c r="G80" t="s">
        <v>218</v>
      </c>
    </row>
    <row r="81" spans="1:7" x14ac:dyDescent="0.25">
      <c r="A81" s="94">
        <v>79</v>
      </c>
      <c r="B81" t="s">
        <v>298</v>
      </c>
      <c r="C81" s="135">
        <v>4</v>
      </c>
      <c r="D81" s="135">
        <v>6</v>
      </c>
      <c r="E81" t="s">
        <v>218</v>
      </c>
      <c r="F81" t="s">
        <v>219</v>
      </c>
      <c r="G81" t="s">
        <v>219</v>
      </c>
    </row>
    <row r="82" spans="1:7" x14ac:dyDescent="0.25">
      <c r="A82" s="94">
        <v>80</v>
      </c>
      <c r="B82" t="s">
        <v>299</v>
      </c>
      <c r="C82" s="135">
        <v>4</v>
      </c>
      <c r="D82" s="135">
        <v>6</v>
      </c>
      <c r="E82" t="s">
        <v>218</v>
      </c>
      <c r="F82" t="s">
        <v>219</v>
      </c>
      <c r="G82" t="s">
        <v>219</v>
      </c>
    </row>
  </sheetData>
  <pageMargins left="0.75" right="0.75" top="1" bottom="1" header="0.5" footer="0.5"/>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C000"/>
  </sheetPr>
  <dimension ref="A1:CM82"/>
  <sheetViews>
    <sheetView zoomScale="90" zoomScaleNormal="90" workbookViewId="0">
      <pane xSplit="1" ySplit="1" topLeftCell="B2" activePane="bottomRight" state="frozen"/>
      <selection pane="topRight" activeCell="B1" sqref="B1"/>
      <selection pane="bottomLeft" activeCell="A2" sqref="A2"/>
      <selection pane="bottomRight" activeCell="A30" sqref="A30"/>
    </sheetView>
  </sheetViews>
  <sheetFormatPr baseColWidth="10" defaultColWidth="9.140625" defaultRowHeight="15" x14ac:dyDescent="0.25"/>
  <cols>
    <col min="1" max="1" width="15.85546875" style="86" bestFit="1" customWidth="1"/>
    <col min="2" max="10" width="6.7109375" style="101" bestFit="1" customWidth="1"/>
    <col min="11" max="11" width="7" style="101" bestFit="1" customWidth="1"/>
    <col min="12" max="18" width="6.7109375" style="101" bestFit="1" customWidth="1"/>
    <col min="19" max="19" width="7.7109375" style="101" bestFit="1" customWidth="1"/>
    <col min="20" max="33" width="6.7109375" style="101" bestFit="1" customWidth="1"/>
    <col min="34" max="34" width="6.85546875" style="101" bestFit="1" customWidth="1"/>
    <col min="35" max="35" width="7.42578125" style="101" bestFit="1" customWidth="1"/>
    <col min="36" max="36" width="6.85546875" style="101" bestFit="1" customWidth="1"/>
    <col min="37" max="37" width="7.42578125" style="101" bestFit="1" customWidth="1"/>
    <col min="38" max="38" width="8.5703125" style="101" bestFit="1" customWidth="1"/>
    <col min="39" max="39" width="9.140625" style="101" bestFit="1" customWidth="1"/>
    <col min="40" max="40" width="8.42578125" style="101" bestFit="1" customWidth="1"/>
    <col min="41" max="41" width="9.140625" style="101" bestFit="1" customWidth="1"/>
    <col min="42" max="42" width="6.85546875" style="101" bestFit="1" customWidth="1"/>
    <col min="43" max="43" width="7.5703125" style="101" bestFit="1" customWidth="1"/>
    <col min="44" max="44" width="6.85546875" style="101" bestFit="1" customWidth="1"/>
    <col min="45" max="45" width="7.42578125" style="101" bestFit="1" customWidth="1"/>
    <col min="46" max="46" width="6.85546875" style="101" bestFit="1" customWidth="1"/>
    <col min="47" max="47" width="7.42578125" style="101" bestFit="1" customWidth="1"/>
    <col min="48" max="48" width="8.5703125" style="101" bestFit="1" customWidth="1"/>
    <col min="49" max="49" width="9.140625" style="101" bestFit="1" customWidth="1"/>
    <col min="50" max="50" width="8.42578125" style="101" bestFit="1" customWidth="1"/>
    <col min="51" max="51" width="9.140625" style="101" bestFit="1" customWidth="1"/>
    <col min="52" max="52" width="6.85546875" style="101" bestFit="1" customWidth="1"/>
    <col min="53" max="53" width="7.5703125" style="101" bestFit="1" customWidth="1"/>
    <col min="54" max="54" width="6.85546875" style="101" bestFit="1" customWidth="1"/>
    <col min="55" max="55" width="7.42578125" style="101" bestFit="1" customWidth="1"/>
    <col min="56" max="56" width="6.85546875" style="101" bestFit="1" customWidth="1"/>
    <col min="57" max="57" width="7.42578125" style="101" bestFit="1" customWidth="1"/>
    <col min="58" max="58" width="8.5703125" style="101" bestFit="1" customWidth="1"/>
    <col min="59" max="59" width="9.140625" style="101" bestFit="1" customWidth="1"/>
    <col min="60" max="60" width="8.42578125" style="101" bestFit="1" customWidth="1"/>
    <col min="61" max="61" width="9.140625" style="101" bestFit="1" customWidth="1"/>
    <col min="62" max="62" width="6.85546875" style="101" bestFit="1" customWidth="1"/>
    <col min="63" max="63" width="7.5703125" style="101" bestFit="1" customWidth="1"/>
    <col min="64" max="64" width="6.85546875" style="101" bestFit="1" customWidth="1"/>
    <col min="65" max="65" width="7.42578125" style="101" bestFit="1" customWidth="1"/>
    <col min="66" max="66" width="6.85546875" style="101" bestFit="1" customWidth="1"/>
    <col min="67" max="67" width="7.42578125" style="101" bestFit="1" customWidth="1"/>
    <col min="68" max="68" width="8.5703125" style="101" bestFit="1" customWidth="1"/>
    <col min="69" max="69" width="9.140625" style="101" bestFit="1" customWidth="1"/>
    <col min="70" max="70" width="8.42578125" style="101" bestFit="1" customWidth="1"/>
    <col min="71" max="71" width="9.140625" style="101" bestFit="1" customWidth="1"/>
    <col min="72" max="72" width="6.85546875" style="101" bestFit="1" customWidth="1"/>
    <col min="73" max="73" width="7.5703125" style="101" bestFit="1" customWidth="1"/>
    <col min="74" max="74" width="6.85546875" style="101" bestFit="1" customWidth="1"/>
    <col min="75" max="75" width="7.42578125" style="101" bestFit="1" customWidth="1"/>
    <col min="76" max="76" width="6.85546875" style="101" bestFit="1" customWidth="1"/>
    <col min="77" max="77" width="7.42578125" style="101" bestFit="1" customWidth="1"/>
    <col min="78" max="78" width="8.5703125" style="101" bestFit="1" customWidth="1"/>
    <col min="79" max="79" width="9.140625" style="101" bestFit="1" customWidth="1"/>
    <col min="80" max="80" width="8.42578125" style="101" bestFit="1" customWidth="1"/>
    <col min="81" max="81" width="9.140625" style="101" bestFit="1" customWidth="1"/>
    <col min="82" max="82" width="6.85546875" style="101" bestFit="1" customWidth="1"/>
    <col min="83" max="83" width="7.5703125" style="101" bestFit="1" customWidth="1"/>
    <col min="84" max="84" width="6.85546875" style="101" bestFit="1" customWidth="1"/>
    <col min="85" max="85" width="7.42578125" style="101" bestFit="1" customWidth="1"/>
    <col min="86" max="86" width="6.85546875" style="101" bestFit="1" customWidth="1"/>
    <col min="87" max="87" width="7.42578125" style="101" bestFit="1" customWidth="1"/>
    <col min="88" max="88" width="8.5703125" style="101" bestFit="1" customWidth="1"/>
    <col min="89" max="89" width="9.140625" style="101" bestFit="1" customWidth="1"/>
    <col min="90" max="90" width="8.42578125" style="101" bestFit="1" customWidth="1"/>
    <col min="91" max="91" width="9.140625" style="101" bestFit="1" customWidth="1"/>
    <col min="92" max="115" width="9.140625" style="101" customWidth="1"/>
    <col min="116" max="16384" width="9.140625" style="101"/>
  </cols>
  <sheetData>
    <row r="1" spans="1:91" x14ac:dyDescent="0.25">
      <c r="B1" s="106" t="s">
        <v>300</v>
      </c>
      <c r="C1" s="106" t="s">
        <v>301</v>
      </c>
      <c r="D1" s="106" t="s">
        <v>302</v>
      </c>
      <c r="E1" s="106" t="s">
        <v>303</v>
      </c>
      <c r="F1" s="106" t="s">
        <v>304</v>
      </c>
      <c r="G1" s="106" t="s">
        <v>305</v>
      </c>
      <c r="H1" s="106" t="s">
        <v>306</v>
      </c>
      <c r="I1" s="106" t="s">
        <v>307</v>
      </c>
      <c r="J1" s="106" t="s">
        <v>186</v>
      </c>
      <c r="K1" s="106" t="s">
        <v>308</v>
      </c>
      <c r="L1" s="106" t="s">
        <v>309</v>
      </c>
      <c r="M1" s="106" t="s">
        <v>310</v>
      </c>
      <c r="N1" s="106" t="s">
        <v>311</v>
      </c>
      <c r="O1" s="106" t="s">
        <v>312</v>
      </c>
      <c r="P1" s="106" t="s">
        <v>313</v>
      </c>
      <c r="Q1" s="106" t="s">
        <v>314</v>
      </c>
      <c r="R1" s="106" t="s">
        <v>315</v>
      </c>
      <c r="S1" s="106" t="s">
        <v>316</v>
      </c>
      <c r="T1" s="106" t="s">
        <v>317</v>
      </c>
      <c r="U1" s="106" t="s">
        <v>318</v>
      </c>
      <c r="V1" s="106" t="s">
        <v>172</v>
      </c>
      <c r="W1" s="106" t="s">
        <v>319</v>
      </c>
      <c r="X1" s="106" t="s">
        <v>320</v>
      </c>
      <c r="Y1" s="106" t="s">
        <v>321</v>
      </c>
      <c r="Z1" s="106" t="s">
        <v>169</v>
      </c>
      <c r="AA1" s="106" t="s">
        <v>322</v>
      </c>
      <c r="AB1" s="106" t="s">
        <v>323</v>
      </c>
      <c r="AC1" s="106" t="s">
        <v>324</v>
      </c>
      <c r="AD1" s="106" t="s">
        <v>325</v>
      </c>
      <c r="AE1" s="106" t="s">
        <v>326</v>
      </c>
      <c r="AF1" s="106" t="s">
        <v>327</v>
      </c>
      <c r="AG1" s="106" t="s">
        <v>328</v>
      </c>
      <c r="AH1" s="68"/>
      <c r="AI1" s="68"/>
      <c r="AJ1" s="68"/>
      <c r="AK1" s="68"/>
      <c r="AL1" s="68"/>
      <c r="AM1" s="68"/>
      <c r="AN1" s="68"/>
      <c r="AO1" s="68"/>
      <c r="AP1" s="68"/>
      <c r="AQ1" s="68"/>
      <c r="AR1" s="68"/>
      <c r="AS1" s="68"/>
      <c r="AT1" s="68"/>
      <c r="AU1" s="68"/>
      <c r="AV1" s="68"/>
      <c r="AW1" s="68"/>
      <c r="AX1" s="68"/>
      <c r="AY1" s="68"/>
      <c r="AZ1" s="68"/>
      <c r="BA1" s="68"/>
      <c r="BB1" s="68"/>
      <c r="BC1" s="68"/>
      <c r="BD1" s="68"/>
      <c r="BE1" s="68"/>
      <c r="BF1" s="68"/>
      <c r="BG1" s="68"/>
      <c r="BH1" s="68"/>
      <c r="BI1" s="68"/>
      <c r="BJ1" s="68"/>
      <c r="BK1" s="68"/>
      <c r="BL1" s="68"/>
      <c r="BM1" s="68"/>
      <c r="BN1" s="68"/>
      <c r="BO1" s="68"/>
      <c r="BP1" s="68"/>
      <c r="BQ1" s="68"/>
      <c r="BR1" s="68"/>
      <c r="BS1" s="68"/>
      <c r="BT1" s="68"/>
      <c r="BU1" s="68"/>
      <c r="BV1" s="68"/>
      <c r="BW1" s="68"/>
      <c r="BX1" s="68"/>
      <c r="BY1" s="68"/>
      <c r="BZ1" s="68"/>
      <c r="CA1" s="68"/>
      <c r="CB1" s="68"/>
      <c r="CC1" s="68"/>
      <c r="CD1" s="68"/>
      <c r="CE1" s="68"/>
      <c r="CF1" s="68"/>
      <c r="CG1" s="68"/>
      <c r="CH1" s="68"/>
      <c r="CI1" s="68"/>
      <c r="CJ1" s="68"/>
      <c r="CK1" s="68"/>
      <c r="CL1" s="68"/>
      <c r="CM1" s="68"/>
    </row>
    <row r="2" spans="1:91" x14ac:dyDescent="0.25">
      <c r="A2" s="106" t="s">
        <v>217</v>
      </c>
      <c r="B2" s="59">
        <v>0.72</v>
      </c>
      <c r="C2" s="59">
        <v>0.64200000000000002</v>
      </c>
      <c r="D2" s="59">
        <v>0.89700000000000002</v>
      </c>
      <c r="E2" s="59">
        <v>0.72299999999999998</v>
      </c>
      <c r="F2" s="59">
        <v>0.65900000000000003</v>
      </c>
      <c r="G2" s="59">
        <v>0.92100000000000004</v>
      </c>
      <c r="H2" s="59">
        <v>0.63400000000000001</v>
      </c>
      <c r="I2" s="59">
        <v>0.6</v>
      </c>
      <c r="J2" s="59">
        <v>0.94099999999999995</v>
      </c>
      <c r="K2" s="59">
        <v>1.2869999999999999</v>
      </c>
      <c r="L2" s="59">
        <v>1.1140000000000001</v>
      </c>
      <c r="M2" s="59">
        <v>1.81</v>
      </c>
      <c r="N2" s="59">
        <v>1.054</v>
      </c>
      <c r="O2" s="59">
        <v>0.95199999999999996</v>
      </c>
      <c r="P2" s="59">
        <v>1.198</v>
      </c>
      <c r="Q2" s="59">
        <v>1.044</v>
      </c>
      <c r="R2" s="59">
        <v>0.96099999999999997</v>
      </c>
      <c r="S2" s="59">
        <v>2.3119999999999998</v>
      </c>
      <c r="T2" s="59">
        <v>0.92700000000000005</v>
      </c>
      <c r="U2" s="59">
        <v>0.85</v>
      </c>
      <c r="V2" s="59">
        <v>1.42</v>
      </c>
      <c r="W2" s="59">
        <v>0.77300000000000002</v>
      </c>
      <c r="X2" s="59">
        <v>0.71199999999999997</v>
      </c>
      <c r="Y2" s="59">
        <v>0.97499999999999998</v>
      </c>
      <c r="Z2" s="59">
        <v>0.67200000000000004</v>
      </c>
      <c r="AA2" s="59">
        <v>0.69799999999999995</v>
      </c>
      <c r="AB2" s="59">
        <v>0.317</v>
      </c>
      <c r="AC2" s="59">
        <v>0.32100000000000001</v>
      </c>
      <c r="AD2" s="59">
        <v>0.53900000000000003</v>
      </c>
      <c r="AE2" s="59">
        <v>0.51900000000000002</v>
      </c>
      <c r="AF2" s="59">
        <v>0.74399999999999999</v>
      </c>
      <c r="AG2" s="59">
        <v>0.59</v>
      </c>
      <c r="AH2" s="59"/>
      <c r="AI2" s="59"/>
      <c r="AJ2" s="59"/>
      <c r="AK2" s="59"/>
      <c r="AL2" s="59"/>
      <c r="AM2" s="59"/>
      <c r="AN2" s="59"/>
      <c r="AO2" s="59"/>
      <c r="AP2" s="59"/>
      <c r="AQ2" s="59"/>
      <c r="AR2" s="59"/>
      <c r="AS2" s="59"/>
      <c r="AT2" s="59"/>
      <c r="AU2" s="59"/>
      <c r="AV2" s="59"/>
      <c r="AW2" s="59"/>
      <c r="AX2" s="59"/>
      <c r="AY2" s="59"/>
      <c r="AZ2" s="59"/>
      <c r="BA2" s="59"/>
      <c r="BB2" s="59"/>
      <c r="BC2" s="59"/>
      <c r="BD2" s="59"/>
      <c r="BE2" s="59"/>
      <c r="BF2" s="59"/>
      <c r="BG2" s="59"/>
      <c r="BH2" s="59"/>
      <c r="BI2" s="59"/>
      <c r="BJ2" s="59"/>
      <c r="BK2" s="59"/>
      <c r="BL2" s="59"/>
      <c r="BM2" s="59"/>
      <c r="BN2" s="59"/>
      <c r="BO2" s="59"/>
      <c r="BP2" s="59"/>
      <c r="BQ2" s="59"/>
      <c r="BR2" s="59"/>
      <c r="BS2" s="59"/>
      <c r="BT2" s="59"/>
      <c r="BU2" s="59"/>
      <c r="BV2" s="59"/>
      <c r="BW2" s="59"/>
      <c r="BX2" s="59"/>
      <c r="BY2" s="59"/>
      <c r="BZ2" s="59"/>
      <c r="CA2" s="59"/>
      <c r="CB2" s="59"/>
      <c r="CC2" s="59"/>
      <c r="CD2" s="59"/>
      <c r="CE2" s="59"/>
      <c r="CF2" s="59"/>
      <c r="CG2" s="59"/>
      <c r="CH2" s="59"/>
      <c r="CI2" s="59"/>
      <c r="CJ2" s="59"/>
      <c r="CK2" s="59"/>
      <c r="CL2" s="59"/>
      <c r="CM2" s="59"/>
    </row>
    <row r="3" spans="1:91" x14ac:dyDescent="0.25">
      <c r="A3" s="106" t="s">
        <v>220</v>
      </c>
      <c r="B3" s="59">
        <v>6.9000000000000006E-2</v>
      </c>
      <c r="C3" s="59">
        <v>0.32500000000000001</v>
      </c>
      <c r="D3" s="59">
        <v>0.107</v>
      </c>
      <c r="E3" s="59">
        <v>9.2999999999999999E-2</v>
      </c>
      <c r="F3" s="59">
        <v>0.32500000000000001</v>
      </c>
      <c r="G3" s="59">
        <v>0.161</v>
      </c>
      <c r="H3" s="59">
        <v>0.107</v>
      </c>
      <c r="I3" s="59">
        <v>0.52200000000000002</v>
      </c>
      <c r="J3" s="59">
        <v>0.30399999999999999</v>
      </c>
      <c r="K3" s="59">
        <v>5.5E-2</v>
      </c>
      <c r="L3" s="59">
        <v>0.22</v>
      </c>
      <c r="M3" s="59">
        <v>7.1999999999999995E-2</v>
      </c>
      <c r="N3" s="59">
        <v>7.2999999999999995E-2</v>
      </c>
      <c r="O3" s="59">
        <v>0.28199999999999997</v>
      </c>
      <c r="P3" s="59">
        <v>0.11</v>
      </c>
      <c r="Q3" s="59">
        <v>8.3000000000000004E-2</v>
      </c>
      <c r="R3" s="59">
        <v>0.44400000000000001</v>
      </c>
      <c r="S3" s="59">
        <v>0.27</v>
      </c>
      <c r="T3" s="59">
        <v>0.05</v>
      </c>
      <c r="U3" s="59">
        <v>0.27800000000000002</v>
      </c>
      <c r="V3" s="59">
        <v>6.0999999999999999E-2</v>
      </c>
      <c r="W3" s="59">
        <v>6.8000000000000005E-2</v>
      </c>
      <c r="X3" s="59">
        <v>0.27800000000000002</v>
      </c>
      <c r="Y3" s="59">
        <v>9.6000000000000002E-2</v>
      </c>
      <c r="Z3" s="59">
        <v>7.4999999999999997E-2</v>
      </c>
      <c r="AA3" s="59">
        <v>0.42799999999999999</v>
      </c>
      <c r="AB3" s="59">
        <v>0.109</v>
      </c>
      <c r="AC3" s="59">
        <v>0.14899999999999999</v>
      </c>
      <c r="AD3" s="59">
        <v>0.04</v>
      </c>
      <c r="AE3" s="59">
        <v>0.17199999999999999</v>
      </c>
      <c r="AF3" s="59">
        <v>4.2999999999999997E-2</v>
      </c>
      <c r="AG3" s="59">
        <v>2.8000000000000001E-2</v>
      </c>
      <c r="AH3" s="59"/>
      <c r="AI3" s="59"/>
      <c r="AJ3" s="59"/>
      <c r="AK3" s="59"/>
      <c r="AL3" s="59"/>
      <c r="AM3" s="59"/>
      <c r="AN3" s="59"/>
      <c r="AO3" s="59"/>
      <c r="AP3" s="59"/>
      <c r="AQ3" s="59"/>
      <c r="AR3" s="59"/>
      <c r="AS3" s="59"/>
      <c r="AT3" s="59"/>
      <c r="AU3" s="59"/>
      <c r="AV3" s="59"/>
      <c r="AW3" s="59"/>
      <c r="AX3" s="59"/>
      <c r="AY3" s="59"/>
      <c r="AZ3" s="59"/>
      <c r="BA3" s="59"/>
      <c r="BB3" s="59"/>
      <c r="BC3" s="59"/>
      <c r="BD3" s="59"/>
      <c r="BE3" s="59"/>
      <c r="BF3" s="59"/>
      <c r="BG3" s="59"/>
      <c r="BH3" s="59"/>
      <c r="BI3" s="59"/>
      <c r="BJ3" s="59"/>
      <c r="BK3" s="59"/>
      <c r="BL3" s="59"/>
      <c r="BM3" s="59"/>
      <c r="BN3" s="59"/>
      <c r="BO3" s="59"/>
      <c r="BP3" s="59"/>
      <c r="BQ3" s="59"/>
      <c r="BR3" s="59"/>
      <c r="BS3" s="59"/>
      <c r="BT3" s="59"/>
      <c r="BU3" s="59"/>
      <c r="BV3" s="59"/>
      <c r="BW3" s="59"/>
      <c r="BX3" s="59"/>
      <c r="BY3" s="59"/>
      <c r="BZ3" s="59"/>
      <c r="CA3" s="59"/>
      <c r="CB3" s="59"/>
      <c r="CC3" s="59"/>
      <c r="CD3" s="59"/>
      <c r="CE3" s="59"/>
      <c r="CF3" s="59"/>
      <c r="CG3" s="59"/>
      <c r="CH3" s="59"/>
      <c r="CI3" s="59"/>
      <c r="CJ3" s="59"/>
      <c r="CK3" s="59"/>
      <c r="CL3" s="59"/>
      <c r="CM3" s="59"/>
    </row>
    <row r="4" spans="1:91" x14ac:dyDescent="0.25">
      <c r="A4" s="106" t="s">
        <v>221</v>
      </c>
      <c r="B4" s="59">
        <v>9.8000000000000004E-2</v>
      </c>
      <c r="C4" s="59">
        <v>0.14799999999999999</v>
      </c>
      <c r="D4" s="59">
        <v>0.11600000000000001</v>
      </c>
      <c r="E4" s="59">
        <v>9.8000000000000004E-2</v>
      </c>
      <c r="F4" s="59">
        <v>0.14799999999999999</v>
      </c>
      <c r="G4" s="59">
        <v>0.11600000000000001</v>
      </c>
      <c r="H4" s="59">
        <v>0.153</v>
      </c>
      <c r="I4" s="59">
        <v>0.28299999999999997</v>
      </c>
      <c r="J4" s="59">
        <v>0.45200000000000001</v>
      </c>
      <c r="K4" s="59">
        <v>8.2000000000000003E-2</v>
      </c>
      <c r="L4" s="59">
        <v>0.16700000000000001</v>
      </c>
      <c r="M4" s="59">
        <v>9.7000000000000003E-2</v>
      </c>
      <c r="N4" s="59">
        <v>8.2000000000000003E-2</v>
      </c>
      <c r="O4" s="59">
        <v>0.16700000000000001</v>
      </c>
      <c r="P4" s="59">
        <v>9.7000000000000003E-2</v>
      </c>
      <c r="Q4" s="59">
        <v>0.126</v>
      </c>
      <c r="R4" s="59">
        <v>0.253</v>
      </c>
      <c r="S4" s="59">
        <v>0.42599999999999999</v>
      </c>
      <c r="T4" s="59">
        <v>7.2999999999999995E-2</v>
      </c>
      <c r="U4" s="59">
        <v>0.128</v>
      </c>
      <c r="V4" s="59">
        <v>7.5999999999999998E-2</v>
      </c>
      <c r="W4" s="59">
        <v>7.2999999999999995E-2</v>
      </c>
      <c r="X4" s="59">
        <v>0.128</v>
      </c>
      <c r="Y4" s="59">
        <v>7.5999999999999998E-2</v>
      </c>
      <c r="Z4" s="59">
        <v>0.113</v>
      </c>
      <c r="AA4" s="59">
        <v>0.23499999999999999</v>
      </c>
      <c r="AB4" s="59">
        <v>0.157</v>
      </c>
      <c r="AC4" s="59">
        <v>0.157</v>
      </c>
      <c r="AD4" s="59">
        <v>6.3E-2</v>
      </c>
      <c r="AE4" s="59">
        <v>0.106</v>
      </c>
      <c r="AF4" s="59">
        <v>3.5000000000000003E-2</v>
      </c>
      <c r="AG4" s="59">
        <v>3.5000000000000003E-2</v>
      </c>
      <c r="AH4" s="59"/>
      <c r="AI4" s="59"/>
      <c r="AJ4" s="59"/>
      <c r="AK4" s="59"/>
      <c r="AL4" s="59"/>
      <c r="AM4" s="59"/>
      <c r="AN4" s="59"/>
      <c r="AO4" s="59"/>
      <c r="AP4" s="59"/>
      <c r="AQ4" s="59"/>
      <c r="AR4" s="59"/>
      <c r="AS4" s="59"/>
      <c r="AT4" s="59"/>
      <c r="AU4" s="59"/>
      <c r="AV4" s="59"/>
      <c r="AW4" s="59"/>
      <c r="AX4" s="59"/>
      <c r="AY4" s="59"/>
      <c r="AZ4" s="59"/>
      <c r="BA4" s="59"/>
      <c r="BB4" s="59"/>
      <c r="BC4" s="59"/>
      <c r="BD4" s="59"/>
      <c r="BE4" s="59"/>
      <c r="BF4" s="59"/>
      <c r="BG4" s="59"/>
      <c r="BH4" s="59"/>
      <c r="BI4" s="59"/>
      <c r="BJ4" s="59"/>
      <c r="BK4" s="59"/>
      <c r="BL4" s="59"/>
      <c r="BM4" s="59"/>
      <c r="BN4" s="59"/>
      <c r="BO4" s="59"/>
      <c r="BP4" s="59"/>
      <c r="BQ4" s="59"/>
      <c r="BR4" s="59"/>
      <c r="BS4" s="59"/>
      <c r="BT4" s="59"/>
      <c r="BU4" s="59"/>
      <c r="BV4" s="59"/>
      <c r="BW4" s="59"/>
      <c r="BX4" s="59"/>
      <c r="BY4" s="59"/>
      <c r="BZ4" s="59"/>
      <c r="CA4" s="59"/>
      <c r="CB4" s="59"/>
      <c r="CC4" s="59"/>
      <c r="CD4" s="59"/>
      <c r="CE4" s="59"/>
      <c r="CF4" s="59"/>
      <c r="CG4" s="59"/>
      <c r="CH4" s="59"/>
      <c r="CI4" s="59"/>
      <c r="CJ4" s="59"/>
      <c r="CK4" s="59"/>
      <c r="CL4" s="59"/>
      <c r="CM4" s="59"/>
    </row>
    <row r="5" spans="1:91" x14ac:dyDescent="0.25">
      <c r="A5" s="106" t="s">
        <v>222</v>
      </c>
      <c r="B5" s="59">
        <v>0.72</v>
      </c>
      <c r="C5" s="59">
        <v>0.64200000000000002</v>
      </c>
      <c r="D5" s="59">
        <v>0.89700000000000002</v>
      </c>
      <c r="E5" s="59">
        <v>0.72299999999999998</v>
      </c>
      <c r="F5" s="59">
        <v>0.65900000000000003</v>
      </c>
      <c r="G5" s="59">
        <v>0.92100000000000004</v>
      </c>
      <c r="H5" s="59">
        <v>0.63400000000000001</v>
      </c>
      <c r="I5" s="59">
        <v>0.6</v>
      </c>
      <c r="J5" s="59">
        <v>0.94099999999999995</v>
      </c>
      <c r="K5" s="59">
        <v>1.214</v>
      </c>
      <c r="L5" s="59">
        <v>1.0549999999999999</v>
      </c>
      <c r="M5" s="59">
        <v>1.599</v>
      </c>
      <c r="N5" s="59">
        <v>1.1000000000000001</v>
      </c>
      <c r="O5" s="59">
        <v>1.0009999999999999</v>
      </c>
      <c r="P5" s="59">
        <v>1.514</v>
      </c>
      <c r="Q5" s="59">
        <v>1.06</v>
      </c>
      <c r="R5" s="59">
        <v>0.98199999999999998</v>
      </c>
      <c r="S5" s="59">
        <v>2.6459999999999999</v>
      </c>
      <c r="T5" s="59">
        <v>0.91800000000000004</v>
      </c>
      <c r="U5" s="59">
        <v>0.84799999999999998</v>
      </c>
      <c r="V5" s="59">
        <v>1.3260000000000001</v>
      </c>
      <c r="W5" s="59">
        <v>0.78200000000000003</v>
      </c>
      <c r="X5" s="59">
        <v>0.71699999999999997</v>
      </c>
      <c r="Y5" s="59">
        <v>1.0820000000000001</v>
      </c>
      <c r="Z5" s="59">
        <v>0.67200000000000004</v>
      </c>
      <c r="AA5" s="59">
        <v>0.69599999999999995</v>
      </c>
      <c r="AB5" s="59">
        <v>0.317</v>
      </c>
      <c r="AC5" s="59">
        <v>0.32100000000000001</v>
      </c>
      <c r="AD5" s="59">
        <v>0.54800000000000004</v>
      </c>
      <c r="AE5" s="59">
        <v>0.53700000000000003</v>
      </c>
      <c r="AF5" s="59">
        <v>0.74399999999999999</v>
      </c>
      <c r="AG5" s="59">
        <v>0.59</v>
      </c>
      <c r="AH5" s="59"/>
      <c r="AI5" s="59"/>
      <c r="AJ5" s="59"/>
      <c r="AK5" s="59"/>
      <c r="AL5" s="59"/>
      <c r="AM5" s="59"/>
      <c r="AN5" s="59"/>
      <c r="AO5" s="59"/>
      <c r="AP5" s="59"/>
      <c r="AQ5" s="59"/>
      <c r="AR5" s="59"/>
      <c r="AS5" s="59"/>
      <c r="AT5" s="59"/>
      <c r="AU5" s="59"/>
      <c r="AV5" s="59"/>
      <c r="AW5" s="59"/>
      <c r="AX5" s="59"/>
      <c r="AY5" s="59"/>
      <c r="AZ5" s="59"/>
      <c r="BA5" s="59"/>
      <c r="BB5" s="59"/>
      <c r="BC5" s="59"/>
      <c r="BD5" s="59"/>
      <c r="BE5" s="59"/>
      <c r="BF5" s="59"/>
      <c r="BG5" s="59"/>
      <c r="BH5" s="59"/>
      <c r="BI5" s="59"/>
      <c r="BJ5" s="59"/>
      <c r="BK5" s="59"/>
      <c r="BL5" s="59"/>
      <c r="BM5" s="59"/>
      <c r="BN5" s="59"/>
      <c r="BO5" s="59"/>
      <c r="BP5" s="59"/>
      <c r="BQ5" s="59"/>
      <c r="BR5" s="59"/>
      <c r="BS5" s="59"/>
      <c r="BT5" s="59"/>
      <c r="BU5" s="59"/>
      <c r="BV5" s="59"/>
      <c r="BW5" s="59"/>
      <c r="BX5" s="59"/>
      <c r="BY5" s="59"/>
      <c r="BZ5" s="59"/>
      <c r="CA5" s="59"/>
      <c r="CB5" s="59"/>
      <c r="CC5" s="59"/>
      <c r="CD5" s="59"/>
      <c r="CE5" s="59"/>
      <c r="CF5" s="59"/>
      <c r="CG5" s="59"/>
      <c r="CH5" s="59"/>
      <c r="CI5" s="59"/>
      <c r="CJ5" s="59"/>
      <c r="CK5" s="59"/>
      <c r="CL5" s="59"/>
      <c r="CM5" s="59"/>
    </row>
    <row r="6" spans="1:91" x14ac:dyDescent="0.25">
      <c r="A6" s="106" t="s">
        <v>223</v>
      </c>
      <c r="B6" s="59">
        <v>0</v>
      </c>
      <c r="C6" s="59">
        <v>0</v>
      </c>
      <c r="D6" s="59">
        <v>0</v>
      </c>
      <c r="E6" s="59">
        <v>0</v>
      </c>
      <c r="F6" s="59">
        <v>0</v>
      </c>
      <c r="G6" s="59">
        <v>0</v>
      </c>
      <c r="H6" s="59">
        <v>0</v>
      </c>
      <c r="I6" s="59">
        <v>0</v>
      </c>
      <c r="J6" s="59">
        <v>0</v>
      </c>
      <c r="K6" s="59">
        <v>0</v>
      </c>
      <c r="L6" s="59">
        <v>0</v>
      </c>
      <c r="M6" s="59">
        <v>0</v>
      </c>
      <c r="N6" s="59">
        <v>0</v>
      </c>
      <c r="O6" s="59">
        <v>0</v>
      </c>
      <c r="P6" s="59">
        <v>0</v>
      </c>
      <c r="Q6" s="59">
        <v>0</v>
      </c>
      <c r="R6" s="59">
        <v>0</v>
      </c>
      <c r="S6" s="59">
        <v>0</v>
      </c>
      <c r="T6" s="59">
        <v>0</v>
      </c>
      <c r="U6" s="59">
        <v>0</v>
      </c>
      <c r="V6" s="59">
        <v>0</v>
      </c>
      <c r="W6" s="59">
        <v>0</v>
      </c>
      <c r="X6" s="59">
        <v>0</v>
      </c>
      <c r="Y6" s="59">
        <v>0</v>
      </c>
      <c r="Z6" s="59">
        <v>0</v>
      </c>
      <c r="AA6" s="59">
        <v>1.1299999999999999</v>
      </c>
      <c r="AB6" s="59">
        <v>0.38200000000000001</v>
      </c>
      <c r="AC6" s="59">
        <v>0</v>
      </c>
      <c r="AD6" s="59">
        <v>0</v>
      </c>
      <c r="AE6" s="59">
        <v>0</v>
      </c>
      <c r="AF6" s="59">
        <v>0</v>
      </c>
      <c r="AG6" s="59">
        <v>0</v>
      </c>
      <c r="AH6" s="59"/>
      <c r="AI6" s="59"/>
      <c r="AJ6" s="59"/>
      <c r="AK6" s="59"/>
      <c r="AL6" s="59"/>
      <c r="AM6" s="59"/>
      <c r="AN6" s="59"/>
      <c r="AO6" s="59"/>
      <c r="AP6" s="59"/>
      <c r="AQ6" s="59"/>
      <c r="AR6" s="59"/>
      <c r="AS6" s="59"/>
      <c r="AT6" s="59"/>
      <c r="AU6" s="59"/>
      <c r="AV6" s="59"/>
      <c r="AW6" s="59"/>
      <c r="AX6" s="59"/>
      <c r="AY6" s="59"/>
      <c r="AZ6" s="59"/>
      <c r="BA6" s="59"/>
      <c r="BB6" s="59"/>
      <c r="BC6" s="59"/>
      <c r="BD6" s="59"/>
      <c r="BE6" s="59"/>
      <c r="BF6" s="59"/>
      <c r="BG6" s="59"/>
      <c r="BH6" s="59"/>
      <c r="BI6" s="59"/>
      <c r="BJ6" s="59"/>
      <c r="BK6" s="59"/>
      <c r="BL6" s="59"/>
      <c r="BM6" s="59"/>
      <c r="BN6" s="59"/>
      <c r="BO6" s="59"/>
      <c r="BP6" s="59"/>
      <c r="BQ6" s="59"/>
      <c r="BR6" s="59"/>
      <c r="BS6" s="59"/>
      <c r="BT6" s="59"/>
      <c r="BU6" s="59"/>
      <c r="BV6" s="59"/>
      <c r="BW6" s="59"/>
      <c r="BX6" s="59"/>
      <c r="BY6" s="59"/>
      <c r="BZ6" s="59"/>
      <c r="CA6" s="59"/>
      <c r="CB6" s="59"/>
      <c r="CC6" s="59"/>
      <c r="CD6" s="59"/>
      <c r="CE6" s="59"/>
      <c r="CF6" s="59"/>
      <c r="CG6" s="59"/>
      <c r="CH6" s="59"/>
      <c r="CI6" s="59"/>
      <c r="CJ6" s="59"/>
      <c r="CK6" s="59"/>
      <c r="CL6" s="59"/>
      <c r="CM6" s="59"/>
    </row>
    <row r="7" spans="1:91" x14ac:dyDescent="0.25">
      <c r="A7" s="106" t="s">
        <v>224</v>
      </c>
      <c r="B7" s="59">
        <v>6.9000000000000006E-2</v>
      </c>
      <c r="C7" s="59">
        <v>0.32500000000000001</v>
      </c>
      <c r="D7" s="59">
        <v>0.107</v>
      </c>
      <c r="E7" s="59">
        <v>9.2999999999999999E-2</v>
      </c>
      <c r="F7" s="59">
        <v>0.32500000000000001</v>
      </c>
      <c r="G7" s="59">
        <v>0.161</v>
      </c>
      <c r="H7" s="59">
        <v>0.107</v>
      </c>
      <c r="I7" s="59">
        <v>0.52200000000000002</v>
      </c>
      <c r="J7" s="59">
        <v>0.30399999999999999</v>
      </c>
      <c r="K7" s="59">
        <v>5.5E-2</v>
      </c>
      <c r="L7" s="59">
        <v>0.22</v>
      </c>
      <c r="M7" s="59">
        <v>7.1999999999999995E-2</v>
      </c>
      <c r="N7" s="59">
        <v>7.2999999999999995E-2</v>
      </c>
      <c r="O7" s="59">
        <v>0.28199999999999997</v>
      </c>
      <c r="P7" s="59">
        <v>0.11</v>
      </c>
      <c r="Q7" s="59">
        <v>8.3000000000000004E-2</v>
      </c>
      <c r="R7" s="59">
        <v>0.44400000000000001</v>
      </c>
      <c r="S7" s="59">
        <v>0.27</v>
      </c>
      <c r="T7" s="59">
        <v>0.05</v>
      </c>
      <c r="U7" s="59">
        <v>0.27800000000000002</v>
      </c>
      <c r="V7" s="59">
        <v>6.0999999999999999E-2</v>
      </c>
      <c r="W7" s="59">
        <v>6.8000000000000005E-2</v>
      </c>
      <c r="X7" s="59">
        <v>0.27800000000000002</v>
      </c>
      <c r="Y7" s="59">
        <v>9.6000000000000002E-2</v>
      </c>
      <c r="Z7" s="59">
        <v>7.4999999999999997E-2</v>
      </c>
      <c r="AA7" s="59">
        <v>0.42799999999999999</v>
      </c>
      <c r="AB7" s="59">
        <v>0.109</v>
      </c>
      <c r="AC7" s="59">
        <v>0.14899999999999999</v>
      </c>
      <c r="AD7" s="59">
        <v>0.04</v>
      </c>
      <c r="AE7" s="59">
        <v>0.17199999999999999</v>
      </c>
      <c r="AF7" s="59">
        <v>4.2999999999999997E-2</v>
      </c>
      <c r="AG7" s="59">
        <v>2.8000000000000001E-2</v>
      </c>
      <c r="AH7" s="59"/>
      <c r="AI7" s="59"/>
      <c r="AJ7" s="59"/>
      <c r="AK7" s="59"/>
      <c r="AL7" s="59"/>
      <c r="AM7" s="59"/>
      <c r="AN7" s="59"/>
      <c r="AO7" s="59"/>
      <c r="AP7" s="59"/>
      <c r="AQ7" s="59"/>
      <c r="AR7" s="59"/>
      <c r="AS7" s="59"/>
      <c r="AT7" s="59"/>
      <c r="AU7" s="59"/>
      <c r="AV7" s="59"/>
      <c r="AW7" s="59"/>
      <c r="AX7" s="59"/>
      <c r="AY7" s="59"/>
      <c r="AZ7" s="59"/>
      <c r="BA7" s="59"/>
      <c r="BB7" s="59"/>
      <c r="BC7" s="59"/>
      <c r="BD7" s="59"/>
      <c r="BE7" s="59"/>
      <c r="BF7" s="59"/>
      <c r="BG7" s="59"/>
      <c r="BH7" s="59"/>
      <c r="BI7" s="59"/>
      <c r="BJ7" s="59"/>
      <c r="BK7" s="59"/>
      <c r="BL7" s="59"/>
      <c r="BM7" s="59"/>
      <c r="BN7" s="59"/>
      <c r="BO7" s="59"/>
      <c r="BP7" s="59"/>
      <c r="BQ7" s="59"/>
      <c r="BR7" s="59"/>
      <c r="BS7" s="59"/>
      <c r="BT7" s="59"/>
      <c r="BU7" s="59"/>
      <c r="BV7" s="59"/>
      <c r="BW7" s="59"/>
      <c r="BX7" s="59"/>
      <c r="BY7" s="59"/>
      <c r="BZ7" s="59"/>
      <c r="CA7" s="59"/>
      <c r="CB7" s="59"/>
      <c r="CC7" s="59"/>
      <c r="CD7" s="59"/>
      <c r="CE7" s="59"/>
      <c r="CF7" s="59"/>
      <c r="CG7" s="59"/>
      <c r="CH7" s="59"/>
      <c r="CI7" s="59"/>
      <c r="CJ7" s="59"/>
      <c r="CK7" s="59"/>
      <c r="CL7" s="59"/>
      <c r="CM7" s="59"/>
    </row>
    <row r="8" spans="1:91" x14ac:dyDescent="0.25">
      <c r="A8" s="106" t="s">
        <v>225</v>
      </c>
      <c r="B8" s="59">
        <v>0.44600000000000001</v>
      </c>
      <c r="C8" s="59">
        <v>0.47099999999999997</v>
      </c>
      <c r="D8" s="59">
        <v>2.2829999999999999</v>
      </c>
      <c r="E8" s="59">
        <v>0</v>
      </c>
      <c r="F8" s="59">
        <v>0</v>
      </c>
      <c r="G8" s="59">
        <v>0</v>
      </c>
      <c r="H8" s="59">
        <v>0.253</v>
      </c>
      <c r="I8" s="59">
        <v>0.26800000000000002</v>
      </c>
      <c r="J8" s="59">
        <v>1.232</v>
      </c>
      <c r="K8" s="59">
        <v>0.32700000000000001</v>
      </c>
      <c r="L8" s="59">
        <v>0.313</v>
      </c>
      <c r="M8" s="59">
        <v>0.621</v>
      </c>
      <c r="N8" s="59">
        <v>0</v>
      </c>
      <c r="O8" s="59">
        <v>0</v>
      </c>
      <c r="P8" s="59">
        <v>0</v>
      </c>
      <c r="Q8" s="59">
        <v>0</v>
      </c>
      <c r="R8" s="59">
        <v>0</v>
      </c>
      <c r="S8" s="59">
        <v>0</v>
      </c>
      <c r="T8" s="59">
        <v>0.33400000000000002</v>
      </c>
      <c r="U8" s="59">
        <v>0.318</v>
      </c>
      <c r="V8" s="59">
        <v>1.2310000000000001</v>
      </c>
      <c r="W8" s="59">
        <v>0</v>
      </c>
      <c r="X8" s="59">
        <v>0</v>
      </c>
      <c r="Y8" s="59">
        <v>0</v>
      </c>
      <c r="Z8" s="59">
        <v>0.11899999999999999</v>
      </c>
      <c r="AA8" s="59">
        <v>0.122</v>
      </c>
      <c r="AB8" s="59">
        <v>8.2000000000000003E-2</v>
      </c>
      <c r="AC8" s="59">
        <v>8.2000000000000003E-2</v>
      </c>
      <c r="AD8" s="59">
        <v>8.2000000000000003E-2</v>
      </c>
      <c r="AE8" s="59">
        <v>8.2000000000000003E-2</v>
      </c>
      <c r="AF8" s="59">
        <v>0.56699999999999995</v>
      </c>
      <c r="AG8" s="59">
        <v>0</v>
      </c>
      <c r="AH8" s="59"/>
      <c r="AI8" s="59"/>
      <c r="AJ8" s="59"/>
      <c r="AK8" s="59"/>
      <c r="AL8" s="59"/>
      <c r="AM8" s="59"/>
      <c r="AN8" s="59"/>
      <c r="AO8" s="59"/>
      <c r="AP8" s="59"/>
      <c r="AQ8" s="59"/>
      <c r="AR8" s="59"/>
      <c r="AS8" s="59"/>
      <c r="AT8" s="59"/>
      <c r="AU8" s="59"/>
      <c r="AV8" s="59"/>
      <c r="AW8" s="59"/>
      <c r="AX8" s="59"/>
      <c r="AY8" s="59"/>
      <c r="AZ8" s="59"/>
      <c r="BA8" s="59"/>
      <c r="BB8" s="59"/>
      <c r="BC8" s="59"/>
      <c r="BD8" s="59"/>
      <c r="BE8" s="59"/>
      <c r="BF8" s="59"/>
      <c r="BG8" s="59"/>
      <c r="BH8" s="59"/>
      <c r="BI8" s="59"/>
      <c r="BJ8" s="59"/>
      <c r="BK8" s="59"/>
      <c r="BL8" s="59"/>
      <c r="BM8" s="59"/>
      <c r="BN8" s="59"/>
      <c r="BO8" s="59"/>
      <c r="BP8" s="59"/>
      <c r="BQ8" s="59"/>
      <c r="BR8" s="59"/>
      <c r="BS8" s="59"/>
      <c r="BT8" s="59"/>
      <c r="BU8" s="59"/>
      <c r="BV8" s="59"/>
      <c r="BW8" s="59"/>
      <c r="BX8" s="59"/>
      <c r="BY8" s="59"/>
      <c r="BZ8" s="59"/>
      <c r="CA8" s="59"/>
      <c r="CB8" s="59"/>
      <c r="CC8" s="59"/>
      <c r="CD8" s="59"/>
      <c r="CE8" s="59"/>
      <c r="CF8" s="59"/>
      <c r="CG8" s="59"/>
      <c r="CH8" s="59"/>
      <c r="CI8" s="59"/>
      <c r="CJ8" s="59"/>
      <c r="CK8" s="59"/>
      <c r="CL8" s="59"/>
      <c r="CM8" s="59"/>
    </row>
    <row r="9" spans="1:91" x14ac:dyDescent="0.25">
      <c r="A9" s="106" t="s">
        <v>226</v>
      </c>
      <c r="B9" s="59">
        <v>0.442</v>
      </c>
      <c r="C9" s="59">
        <v>0</v>
      </c>
      <c r="D9" s="59">
        <v>0</v>
      </c>
      <c r="E9" s="59">
        <v>0.442</v>
      </c>
      <c r="F9" s="59">
        <v>0</v>
      </c>
      <c r="G9" s="59">
        <v>0</v>
      </c>
      <c r="H9" s="59">
        <v>0.74</v>
      </c>
      <c r="I9" s="59">
        <v>0</v>
      </c>
      <c r="J9" s="59">
        <v>0</v>
      </c>
      <c r="K9" s="59">
        <v>0</v>
      </c>
      <c r="L9" s="59">
        <v>0</v>
      </c>
      <c r="M9" s="59">
        <v>0</v>
      </c>
      <c r="N9" s="59">
        <v>0</v>
      </c>
      <c r="O9" s="59">
        <v>0</v>
      </c>
      <c r="P9" s="59">
        <v>0</v>
      </c>
      <c r="Q9" s="59">
        <v>0.61199999999999999</v>
      </c>
      <c r="R9" s="59">
        <v>0</v>
      </c>
      <c r="S9" s="59">
        <v>0</v>
      </c>
      <c r="T9" s="59">
        <v>0</v>
      </c>
      <c r="U9" s="59">
        <v>0</v>
      </c>
      <c r="V9" s="59">
        <v>0</v>
      </c>
      <c r="W9" s="59">
        <v>0</v>
      </c>
      <c r="X9" s="59">
        <v>0</v>
      </c>
      <c r="Y9" s="59">
        <v>0</v>
      </c>
      <c r="Z9" s="59">
        <v>0.60899999999999999</v>
      </c>
      <c r="AA9" s="59">
        <v>0</v>
      </c>
      <c r="AB9" s="59">
        <v>0</v>
      </c>
      <c r="AC9" s="59">
        <v>0</v>
      </c>
      <c r="AD9" s="59">
        <v>0.219</v>
      </c>
      <c r="AE9" s="59">
        <v>0</v>
      </c>
      <c r="AF9" s="59">
        <v>0</v>
      </c>
      <c r="AG9" s="59">
        <v>0</v>
      </c>
      <c r="AH9" s="59"/>
      <c r="AI9" s="59"/>
      <c r="AJ9" s="59"/>
      <c r="AK9" s="59"/>
      <c r="AL9" s="59"/>
      <c r="AM9" s="59"/>
      <c r="AN9" s="59"/>
      <c r="AO9" s="59"/>
      <c r="AP9" s="59"/>
      <c r="AQ9" s="59"/>
      <c r="AR9" s="59"/>
      <c r="AS9" s="59"/>
      <c r="AT9" s="59"/>
      <c r="AU9" s="59"/>
      <c r="AV9" s="59"/>
      <c r="AW9" s="59"/>
      <c r="AX9" s="59"/>
      <c r="AY9" s="59"/>
      <c r="AZ9" s="59"/>
      <c r="BA9" s="59"/>
      <c r="BB9" s="59"/>
      <c r="BC9" s="59"/>
      <c r="BD9" s="59"/>
      <c r="BE9" s="59"/>
      <c r="BF9" s="59"/>
      <c r="BG9" s="59"/>
      <c r="BH9" s="59"/>
      <c r="BI9" s="59"/>
      <c r="BJ9" s="59"/>
      <c r="BK9" s="59"/>
      <c r="BL9" s="59"/>
      <c r="BM9" s="59"/>
      <c r="BN9" s="59"/>
      <c r="BO9" s="59"/>
      <c r="BP9" s="59"/>
      <c r="BQ9" s="59"/>
      <c r="BR9" s="59"/>
      <c r="BS9" s="59"/>
      <c r="BT9" s="59"/>
      <c r="BU9" s="59"/>
      <c r="BV9" s="59"/>
      <c r="BW9" s="59"/>
      <c r="BX9" s="59"/>
      <c r="BY9" s="59"/>
      <c r="BZ9" s="59"/>
      <c r="CA9" s="59"/>
      <c r="CB9" s="59"/>
      <c r="CC9" s="59"/>
      <c r="CD9" s="59"/>
      <c r="CE9" s="59"/>
      <c r="CF9" s="59"/>
      <c r="CG9" s="59"/>
      <c r="CH9" s="59"/>
      <c r="CI9" s="59"/>
      <c r="CJ9" s="59"/>
      <c r="CK9" s="59"/>
      <c r="CL9" s="59"/>
      <c r="CM9" s="59"/>
    </row>
    <row r="10" spans="1:91" x14ac:dyDescent="0.25">
      <c r="A10" s="106" t="s">
        <v>227</v>
      </c>
      <c r="B10" s="59">
        <v>0.129</v>
      </c>
      <c r="C10" s="59">
        <v>9.2999999999999999E-2</v>
      </c>
      <c r="D10" s="59">
        <v>0.1</v>
      </c>
      <c r="E10" s="59">
        <v>4.2000000000000003E-2</v>
      </c>
      <c r="F10" s="59">
        <v>3.5000000000000003E-2</v>
      </c>
      <c r="G10" s="59">
        <v>3.1E-2</v>
      </c>
      <c r="H10" s="59">
        <v>5.5E-2</v>
      </c>
      <c r="I10" s="59">
        <v>4.2000000000000003E-2</v>
      </c>
      <c r="J10" s="59">
        <v>3.3000000000000002E-2</v>
      </c>
      <c r="K10" s="59">
        <v>1.3360000000000001</v>
      </c>
      <c r="L10" s="59">
        <v>0.123</v>
      </c>
      <c r="M10" s="59">
        <v>0.251</v>
      </c>
      <c r="N10" s="59">
        <v>0.61399999999999999</v>
      </c>
      <c r="O10" s="59">
        <v>0.13500000000000001</v>
      </c>
      <c r="P10" s="59">
        <v>0.32400000000000001</v>
      </c>
      <c r="Q10" s="59">
        <v>0.90200000000000002</v>
      </c>
      <c r="R10" s="59">
        <v>0.105</v>
      </c>
      <c r="S10" s="59">
        <v>0.2</v>
      </c>
      <c r="T10" s="59">
        <v>0.93700000000000006</v>
      </c>
      <c r="U10" s="59">
        <v>0.13700000000000001</v>
      </c>
      <c r="V10" s="59">
        <v>0.35099999999999998</v>
      </c>
      <c r="W10" s="59">
        <v>0.115</v>
      </c>
      <c r="X10" s="59">
        <v>6.3E-2</v>
      </c>
      <c r="Y10" s="59">
        <v>6.4000000000000001E-2</v>
      </c>
      <c r="Z10" s="59">
        <v>0.33300000000000002</v>
      </c>
      <c r="AA10" s="59">
        <v>0.11799999999999999</v>
      </c>
      <c r="AB10" s="59">
        <v>8.2000000000000003E-2</v>
      </c>
      <c r="AC10" s="59">
        <v>0.30299999999999999</v>
      </c>
      <c r="AD10" s="59">
        <v>8.2000000000000003E-2</v>
      </c>
      <c r="AE10" s="59">
        <v>0.104</v>
      </c>
      <c r="AF10" s="59">
        <v>2.1000000000000001E-2</v>
      </c>
      <c r="AG10" s="59">
        <v>0.14699999999999999</v>
      </c>
      <c r="AH10" s="59"/>
      <c r="AI10" s="59"/>
      <c r="AJ10" s="59"/>
      <c r="AK10" s="59"/>
      <c r="AL10" s="59"/>
      <c r="AM10" s="59"/>
      <c r="AN10" s="59"/>
      <c r="AO10" s="59"/>
      <c r="AP10" s="59"/>
      <c r="AQ10" s="59"/>
      <c r="AR10" s="59"/>
      <c r="AS10" s="59"/>
      <c r="AT10" s="59"/>
      <c r="AU10" s="59"/>
      <c r="AV10" s="59"/>
      <c r="AW10" s="59"/>
      <c r="AX10" s="59"/>
      <c r="AY10" s="59"/>
      <c r="AZ10" s="59"/>
      <c r="BA10" s="59"/>
      <c r="BB10" s="59"/>
      <c r="BC10" s="59"/>
      <c r="BD10" s="59"/>
      <c r="BE10" s="59"/>
      <c r="BF10" s="59"/>
      <c r="BG10" s="59"/>
      <c r="BH10" s="59"/>
      <c r="BI10" s="59"/>
      <c r="BJ10" s="59"/>
      <c r="BK10" s="59"/>
      <c r="BL10" s="59"/>
      <c r="BM10" s="59"/>
      <c r="BN10" s="59"/>
      <c r="BO10" s="59"/>
      <c r="BP10" s="59"/>
      <c r="BQ10" s="59"/>
      <c r="BR10" s="59"/>
      <c r="BS10" s="59"/>
      <c r="BT10" s="59"/>
      <c r="BU10" s="59"/>
      <c r="BV10" s="59"/>
      <c r="BW10" s="59"/>
      <c r="BX10" s="59"/>
      <c r="BY10" s="59"/>
      <c r="BZ10" s="59"/>
      <c r="CA10" s="59"/>
      <c r="CB10" s="59"/>
      <c r="CC10" s="59"/>
      <c r="CD10" s="59"/>
      <c r="CE10" s="59"/>
      <c r="CF10" s="59"/>
      <c r="CG10" s="59"/>
      <c r="CH10" s="59"/>
      <c r="CI10" s="59"/>
      <c r="CJ10" s="59"/>
      <c r="CK10" s="59"/>
      <c r="CL10" s="59"/>
      <c r="CM10" s="59"/>
    </row>
    <row r="11" spans="1:91" x14ac:dyDescent="0.25">
      <c r="A11" s="106" t="s">
        <v>228</v>
      </c>
      <c r="B11" s="59">
        <v>0.186</v>
      </c>
      <c r="C11" s="59">
        <v>0.98699999999999999</v>
      </c>
      <c r="D11" s="59">
        <v>1.2090000000000001</v>
      </c>
      <c r="E11" s="59">
        <v>0.155</v>
      </c>
      <c r="F11" s="59">
        <v>0.40400000000000003</v>
      </c>
      <c r="G11" s="59">
        <v>0.51</v>
      </c>
      <c r="H11" s="59">
        <v>0.13800000000000001</v>
      </c>
      <c r="I11" s="59">
        <v>0.65800000000000003</v>
      </c>
      <c r="J11" s="59">
        <v>0.54300000000000004</v>
      </c>
      <c r="K11" s="59">
        <v>9.2999999999999999E-2</v>
      </c>
      <c r="L11" s="59">
        <v>0.129</v>
      </c>
      <c r="M11" s="59">
        <v>0.1</v>
      </c>
      <c r="N11" s="59">
        <v>3.5000000000000003E-2</v>
      </c>
      <c r="O11" s="59">
        <v>4.2000000000000003E-2</v>
      </c>
      <c r="P11" s="59">
        <v>3.1E-2</v>
      </c>
      <c r="Q11" s="59">
        <v>4.2000000000000003E-2</v>
      </c>
      <c r="R11" s="59">
        <v>5.5E-2</v>
      </c>
      <c r="S11" s="59">
        <v>3.3000000000000002E-2</v>
      </c>
      <c r="T11" s="59">
        <v>0.158</v>
      </c>
      <c r="U11" s="59">
        <v>0.39500000000000002</v>
      </c>
      <c r="V11" s="59">
        <v>0.66</v>
      </c>
      <c r="W11" s="59">
        <v>6.3E-2</v>
      </c>
      <c r="X11" s="59">
        <v>0.114</v>
      </c>
      <c r="Y11" s="59">
        <v>6.4000000000000001E-2</v>
      </c>
      <c r="Z11" s="59">
        <v>0.11799999999999999</v>
      </c>
      <c r="AA11" s="59">
        <v>0.17199999999999999</v>
      </c>
      <c r="AB11" s="59">
        <v>0.16600000000000001</v>
      </c>
      <c r="AC11" s="59">
        <v>8.2000000000000003E-2</v>
      </c>
      <c r="AD11" s="59">
        <v>8.2000000000000003E-2</v>
      </c>
      <c r="AE11" s="59">
        <v>0.104</v>
      </c>
      <c r="AF11" s="59">
        <v>0.35499999999999998</v>
      </c>
      <c r="AG11" s="59">
        <v>2.1000000000000001E-2</v>
      </c>
      <c r="AH11" s="59"/>
      <c r="AI11" s="59"/>
      <c r="AJ11" s="59"/>
      <c r="AK11" s="59"/>
      <c r="AL11" s="59"/>
      <c r="AM11" s="59"/>
      <c r="AN11" s="59"/>
      <c r="AO11" s="59"/>
      <c r="AP11" s="59"/>
      <c r="AQ11" s="59"/>
      <c r="AR11" s="59"/>
      <c r="AS11" s="59"/>
      <c r="AT11" s="59"/>
      <c r="AU11" s="59"/>
      <c r="AV11" s="59"/>
      <c r="AW11" s="59"/>
      <c r="AX11" s="59"/>
      <c r="AY11" s="59"/>
      <c r="AZ11" s="59"/>
      <c r="BA11" s="59"/>
      <c r="BB11" s="59"/>
      <c r="BC11" s="59"/>
      <c r="BD11" s="59"/>
      <c r="BE11" s="59"/>
      <c r="BF11" s="59"/>
      <c r="BG11" s="59"/>
      <c r="BH11" s="59"/>
      <c r="BI11" s="59"/>
      <c r="BJ11" s="59"/>
      <c r="BK11" s="59"/>
      <c r="BL11" s="59"/>
      <c r="BM11" s="59"/>
      <c r="BN11" s="59"/>
      <c r="BO11" s="59"/>
      <c r="BP11" s="59"/>
      <c r="BQ11" s="59"/>
      <c r="BR11" s="59"/>
      <c r="BS11" s="59"/>
      <c r="BT11" s="59"/>
      <c r="BU11" s="59"/>
      <c r="BV11" s="59"/>
      <c r="BW11" s="59"/>
      <c r="BX11" s="59"/>
      <c r="BY11" s="59"/>
      <c r="BZ11" s="59"/>
      <c r="CA11" s="59"/>
      <c r="CB11" s="59"/>
      <c r="CC11" s="59"/>
      <c r="CD11" s="59"/>
      <c r="CE11" s="59"/>
      <c r="CF11" s="59"/>
      <c r="CG11" s="59"/>
      <c r="CH11" s="59"/>
      <c r="CI11" s="59"/>
      <c r="CJ11" s="59"/>
      <c r="CK11" s="59"/>
      <c r="CL11" s="59"/>
      <c r="CM11" s="59"/>
    </row>
    <row r="12" spans="1:91" x14ac:dyDescent="0.25">
      <c r="A12" s="106" t="s">
        <v>229</v>
      </c>
      <c r="B12" s="59">
        <v>0.44</v>
      </c>
      <c r="C12" s="59">
        <v>0.41399999999999998</v>
      </c>
      <c r="D12" s="59">
        <v>0.35899999999999999</v>
      </c>
      <c r="E12" s="59">
        <v>0.16700000000000001</v>
      </c>
      <c r="F12" s="59">
        <v>0.158</v>
      </c>
      <c r="G12" s="59">
        <v>0.13200000000000001</v>
      </c>
      <c r="H12" s="59">
        <v>0.61</v>
      </c>
      <c r="I12" s="59">
        <v>0.58299999999999996</v>
      </c>
      <c r="J12" s="59">
        <v>0.47399999999999998</v>
      </c>
      <c r="K12" s="59">
        <v>0.97599999999999998</v>
      </c>
      <c r="L12" s="59">
        <v>0.93700000000000006</v>
      </c>
      <c r="M12" s="59">
        <v>0.88400000000000001</v>
      </c>
      <c r="N12" s="59">
        <v>0.27600000000000002</v>
      </c>
      <c r="O12" s="59">
        <v>0.25600000000000001</v>
      </c>
      <c r="P12" s="59">
        <v>0.219</v>
      </c>
      <c r="Q12" s="59">
        <v>0.89800000000000002</v>
      </c>
      <c r="R12" s="59">
        <v>0.872</v>
      </c>
      <c r="S12" s="59">
        <v>1.014</v>
      </c>
      <c r="T12" s="59">
        <v>0.54600000000000004</v>
      </c>
      <c r="U12" s="59">
        <v>0.52800000000000002</v>
      </c>
      <c r="V12" s="59">
        <v>0.41</v>
      </c>
      <c r="W12" s="59">
        <v>0.17100000000000001</v>
      </c>
      <c r="X12" s="59">
        <v>0.159</v>
      </c>
      <c r="Y12" s="59">
        <v>0.11700000000000001</v>
      </c>
      <c r="Z12" s="59">
        <v>0.53300000000000003</v>
      </c>
      <c r="AA12" s="59">
        <v>0.53900000000000003</v>
      </c>
      <c r="AB12" s="59">
        <v>0.11899999999999999</v>
      </c>
      <c r="AC12" s="59">
        <v>4.2999999999999997E-2</v>
      </c>
      <c r="AD12" s="59">
        <v>0.26600000000000001</v>
      </c>
      <c r="AE12" s="59">
        <v>0.22800000000000001</v>
      </c>
      <c r="AF12" s="59">
        <v>2.5999999999999999E-2</v>
      </c>
      <c r="AG12" s="59">
        <v>4.1000000000000002E-2</v>
      </c>
      <c r="AH12" s="59"/>
      <c r="AI12" s="59"/>
      <c r="AJ12" s="59"/>
      <c r="AK12" s="59"/>
      <c r="AL12" s="59"/>
      <c r="AM12" s="59"/>
      <c r="AN12" s="59"/>
      <c r="AO12" s="59"/>
      <c r="AP12" s="59"/>
      <c r="AQ12" s="59"/>
      <c r="AR12" s="59"/>
      <c r="AS12" s="59"/>
      <c r="AT12" s="59"/>
      <c r="AU12" s="59"/>
      <c r="AV12" s="59"/>
      <c r="AW12" s="59"/>
      <c r="AX12" s="59"/>
      <c r="AY12" s="59"/>
      <c r="AZ12" s="59"/>
      <c r="BA12" s="59"/>
      <c r="BB12" s="59"/>
      <c r="BC12" s="59"/>
      <c r="BD12" s="59"/>
      <c r="BE12" s="59"/>
      <c r="BF12" s="59"/>
      <c r="BG12" s="59"/>
      <c r="BH12" s="59"/>
      <c r="BI12" s="59"/>
      <c r="BJ12" s="59"/>
      <c r="BK12" s="59"/>
      <c r="BL12" s="59"/>
      <c r="BM12" s="59"/>
      <c r="BN12" s="59"/>
      <c r="BO12" s="59"/>
      <c r="BP12" s="59"/>
      <c r="BQ12" s="59"/>
      <c r="BR12" s="59"/>
      <c r="BS12" s="59"/>
      <c r="BT12" s="59"/>
      <c r="BU12" s="59"/>
      <c r="BV12" s="59"/>
      <c r="BW12" s="59"/>
      <c r="BX12" s="59"/>
      <c r="BY12" s="59"/>
      <c r="BZ12" s="59"/>
      <c r="CA12" s="59"/>
      <c r="CB12" s="59"/>
      <c r="CC12" s="59"/>
      <c r="CD12" s="59"/>
      <c r="CE12" s="59"/>
      <c r="CF12" s="59"/>
      <c r="CG12" s="59"/>
      <c r="CH12" s="59"/>
      <c r="CI12" s="59"/>
      <c r="CJ12" s="59"/>
      <c r="CK12" s="59"/>
      <c r="CL12" s="59"/>
      <c r="CM12" s="59"/>
    </row>
    <row r="13" spans="1:91" x14ac:dyDescent="0.25">
      <c r="A13" s="106" t="s">
        <v>230</v>
      </c>
      <c r="B13" s="59">
        <v>0.21099999999999999</v>
      </c>
      <c r="C13" s="59">
        <v>0.26100000000000001</v>
      </c>
      <c r="D13" s="59">
        <v>0.19600000000000001</v>
      </c>
      <c r="E13" s="59">
        <v>0.17899999999999999</v>
      </c>
      <c r="F13" s="59">
        <v>0.20399999999999999</v>
      </c>
      <c r="G13" s="59">
        <v>0.155</v>
      </c>
      <c r="H13" s="59">
        <v>0.28599999999999998</v>
      </c>
      <c r="I13" s="59">
        <v>0.30599999999999999</v>
      </c>
      <c r="J13" s="59">
        <v>0.27300000000000002</v>
      </c>
      <c r="K13" s="59">
        <v>0.28399999999999997</v>
      </c>
      <c r="L13" s="59">
        <v>0.253</v>
      </c>
      <c r="M13" s="59">
        <v>0.23200000000000001</v>
      </c>
      <c r="N13" s="59">
        <v>0.34</v>
      </c>
      <c r="O13" s="59">
        <v>0.26500000000000001</v>
      </c>
      <c r="P13" s="59">
        <v>0.26300000000000001</v>
      </c>
      <c r="Q13" s="59">
        <v>0.30599999999999999</v>
      </c>
      <c r="R13" s="59">
        <v>0.49</v>
      </c>
      <c r="S13" s="59">
        <v>0.314</v>
      </c>
      <c r="T13" s="59">
        <v>0.20899999999999999</v>
      </c>
      <c r="U13" s="59">
        <v>0.23300000000000001</v>
      </c>
      <c r="V13" s="59">
        <v>0.159</v>
      </c>
      <c r="W13" s="59">
        <v>0.21</v>
      </c>
      <c r="X13" s="59">
        <v>0.21</v>
      </c>
      <c r="Y13" s="59">
        <v>0.154</v>
      </c>
      <c r="Z13" s="59">
        <v>0.69399999999999995</v>
      </c>
      <c r="AA13" s="59">
        <v>0.69399999999999995</v>
      </c>
      <c r="AB13" s="59">
        <v>2.3E-2</v>
      </c>
      <c r="AC13" s="59">
        <v>2.3E-2</v>
      </c>
      <c r="AD13" s="59">
        <v>4.4999999999999998E-2</v>
      </c>
      <c r="AE13" s="59">
        <v>4.4999999999999998E-2</v>
      </c>
      <c r="AF13" s="59">
        <v>6.2E-2</v>
      </c>
      <c r="AG13" s="59">
        <v>6.2E-2</v>
      </c>
      <c r="AH13" s="59"/>
      <c r="AI13" s="59"/>
      <c r="AJ13" s="59"/>
      <c r="AK13" s="59"/>
      <c r="AL13" s="59"/>
      <c r="AM13" s="59"/>
      <c r="AN13" s="59"/>
      <c r="AO13" s="59"/>
      <c r="AP13" s="59"/>
      <c r="AQ13" s="59"/>
      <c r="AR13" s="59"/>
      <c r="AS13" s="59"/>
      <c r="AT13" s="59"/>
      <c r="AU13" s="59"/>
      <c r="AV13" s="59"/>
      <c r="AW13" s="59"/>
      <c r="AX13" s="59"/>
      <c r="AY13" s="59"/>
      <c r="AZ13" s="59"/>
      <c r="BA13" s="59"/>
      <c r="BB13" s="59"/>
      <c r="BC13" s="59"/>
      <c r="BD13" s="59"/>
      <c r="BE13" s="59"/>
      <c r="BF13" s="59"/>
      <c r="BG13" s="59"/>
      <c r="BH13" s="59"/>
      <c r="BI13" s="59"/>
      <c r="BJ13" s="59"/>
      <c r="BK13" s="59"/>
      <c r="BL13" s="59"/>
      <c r="BM13" s="59"/>
      <c r="BN13" s="59"/>
      <c r="BO13" s="59"/>
      <c r="BP13" s="59"/>
      <c r="BQ13" s="59"/>
      <c r="BR13" s="59"/>
      <c r="BS13" s="59"/>
      <c r="BT13" s="59"/>
      <c r="BU13" s="59"/>
      <c r="BV13" s="59"/>
      <c r="BW13" s="59"/>
      <c r="BX13" s="59"/>
      <c r="BY13" s="59"/>
      <c r="BZ13" s="59"/>
      <c r="CA13" s="59"/>
      <c r="CB13" s="59"/>
      <c r="CC13" s="59"/>
      <c r="CD13" s="59"/>
      <c r="CE13" s="59"/>
      <c r="CF13" s="59"/>
      <c r="CG13" s="59"/>
      <c r="CH13" s="59"/>
      <c r="CI13" s="59"/>
      <c r="CJ13" s="59"/>
      <c r="CK13" s="59"/>
      <c r="CL13" s="59"/>
      <c r="CM13" s="59"/>
    </row>
    <row r="14" spans="1:91" x14ac:dyDescent="0.25">
      <c r="A14" s="106" t="s">
        <v>231</v>
      </c>
      <c r="B14" s="59">
        <v>0.44</v>
      </c>
      <c r="C14" s="59">
        <v>0.41399999999999998</v>
      </c>
      <c r="D14" s="59">
        <v>0.35899999999999999</v>
      </c>
      <c r="E14" s="59">
        <v>0.21099999999999999</v>
      </c>
      <c r="F14" s="59">
        <v>0.20499999999999999</v>
      </c>
      <c r="G14" s="59">
        <v>0.17</v>
      </c>
      <c r="H14" s="59">
        <v>0.61899999999999999</v>
      </c>
      <c r="I14" s="59">
        <v>0.61899999999999999</v>
      </c>
      <c r="J14" s="59">
        <v>0.52300000000000002</v>
      </c>
      <c r="K14" s="59">
        <v>0.98699999999999999</v>
      </c>
      <c r="L14" s="59">
        <v>0.999</v>
      </c>
      <c r="M14" s="59">
        <v>1.0840000000000001</v>
      </c>
      <c r="N14" s="59">
        <v>0.34100000000000003</v>
      </c>
      <c r="O14" s="59">
        <v>0.32500000000000001</v>
      </c>
      <c r="P14" s="59">
        <v>0.27200000000000002</v>
      </c>
      <c r="Q14" s="59">
        <v>1.0409999999999999</v>
      </c>
      <c r="R14" s="59">
        <v>1.0580000000000001</v>
      </c>
      <c r="S14" s="59">
        <v>1.448</v>
      </c>
      <c r="T14" s="59">
        <v>0.54600000000000004</v>
      </c>
      <c r="U14" s="59">
        <v>0.52800000000000002</v>
      </c>
      <c r="V14" s="59">
        <v>0.41</v>
      </c>
      <c r="W14" s="59">
        <v>0.21299999999999999</v>
      </c>
      <c r="X14" s="59">
        <v>0.20499999999999999</v>
      </c>
      <c r="Y14" s="59">
        <v>0.14799999999999999</v>
      </c>
      <c r="Z14" s="59">
        <v>0.56200000000000006</v>
      </c>
      <c r="AA14" s="59">
        <v>0.56999999999999995</v>
      </c>
      <c r="AB14" s="59">
        <v>0.11899999999999999</v>
      </c>
      <c r="AC14" s="59">
        <v>4.5999999999999999E-2</v>
      </c>
      <c r="AD14" s="59">
        <v>0.28499999999999998</v>
      </c>
      <c r="AE14" s="59">
        <v>0.26800000000000002</v>
      </c>
      <c r="AF14" s="59">
        <v>4.5999999999999999E-2</v>
      </c>
      <c r="AG14" s="59">
        <v>4.7E-2</v>
      </c>
      <c r="AH14" s="59"/>
      <c r="AI14" s="59"/>
      <c r="AJ14" s="59"/>
      <c r="AK14" s="59"/>
      <c r="AL14" s="59"/>
      <c r="AM14" s="59"/>
      <c r="AN14" s="59"/>
      <c r="AO14" s="59"/>
      <c r="AP14" s="59"/>
      <c r="AQ14" s="59"/>
      <c r="AR14" s="59"/>
      <c r="AS14" s="59"/>
      <c r="AT14" s="59"/>
      <c r="AU14" s="59"/>
      <c r="AV14" s="59"/>
      <c r="AW14" s="59"/>
      <c r="AX14" s="59"/>
      <c r="AY14" s="59"/>
      <c r="AZ14" s="59"/>
      <c r="BA14" s="59"/>
      <c r="BB14" s="59"/>
      <c r="BC14" s="59"/>
      <c r="BD14" s="59"/>
      <c r="BE14" s="59"/>
      <c r="BF14" s="59"/>
      <c r="BG14" s="59"/>
      <c r="BH14" s="59"/>
      <c r="BI14" s="59"/>
      <c r="BJ14" s="59"/>
      <c r="BK14" s="59"/>
      <c r="BL14" s="59"/>
      <c r="BM14" s="59"/>
      <c r="BN14" s="59"/>
      <c r="BO14" s="59"/>
      <c r="BP14" s="59"/>
      <c r="BQ14" s="59"/>
      <c r="BR14" s="59"/>
      <c r="BS14" s="59"/>
      <c r="BT14" s="59"/>
      <c r="BU14" s="59"/>
      <c r="BV14" s="59"/>
      <c r="BW14" s="59"/>
      <c r="BX14" s="59"/>
      <c r="BY14" s="59"/>
      <c r="BZ14" s="59"/>
      <c r="CA14" s="59"/>
      <c r="CB14" s="59"/>
      <c r="CC14" s="59"/>
      <c r="CD14" s="59"/>
      <c r="CE14" s="59"/>
      <c r="CF14" s="59"/>
      <c r="CG14" s="59"/>
      <c r="CH14" s="59"/>
      <c r="CI14" s="59"/>
      <c r="CJ14" s="59"/>
      <c r="CK14" s="59"/>
      <c r="CL14" s="59"/>
      <c r="CM14" s="59"/>
    </row>
    <row r="15" spans="1:91" x14ac:dyDescent="0.25">
      <c r="A15" s="106" t="s">
        <v>232</v>
      </c>
      <c r="B15" s="59">
        <v>-2</v>
      </c>
      <c r="C15" s="59">
        <v>-2</v>
      </c>
      <c r="D15" s="59">
        <v>-2</v>
      </c>
      <c r="E15" s="59">
        <v>-2</v>
      </c>
      <c r="F15" s="59">
        <v>-2</v>
      </c>
      <c r="G15" s="59">
        <v>-2</v>
      </c>
      <c r="H15" s="59">
        <v>-2</v>
      </c>
      <c r="I15" s="59">
        <v>-2</v>
      </c>
      <c r="J15" s="59">
        <v>-2</v>
      </c>
      <c r="K15" s="59">
        <v>-2</v>
      </c>
      <c r="L15" s="59">
        <v>-2</v>
      </c>
      <c r="M15" s="59">
        <v>-2</v>
      </c>
      <c r="N15" s="59">
        <v>-2</v>
      </c>
      <c r="O15" s="59">
        <v>-2</v>
      </c>
      <c r="P15" s="59">
        <v>-2</v>
      </c>
      <c r="Q15" s="59">
        <v>-2</v>
      </c>
      <c r="R15" s="59">
        <v>-2</v>
      </c>
      <c r="S15" s="59">
        <v>-2</v>
      </c>
      <c r="T15" s="59">
        <v>-2</v>
      </c>
      <c r="U15" s="59">
        <v>-2</v>
      </c>
      <c r="V15" s="59">
        <v>-2</v>
      </c>
      <c r="W15" s="59">
        <v>-2</v>
      </c>
      <c r="X15" s="59">
        <v>-2</v>
      </c>
      <c r="Y15" s="59">
        <v>-2</v>
      </c>
      <c r="Z15" s="59">
        <v>-2</v>
      </c>
      <c r="AA15" s="59">
        <v>-2</v>
      </c>
      <c r="AB15" s="59">
        <v>-2</v>
      </c>
      <c r="AC15" s="59">
        <v>-2</v>
      </c>
      <c r="AD15" s="59">
        <v>-2</v>
      </c>
      <c r="AE15" s="59">
        <v>-2</v>
      </c>
      <c r="AF15" s="59">
        <v>-2</v>
      </c>
      <c r="AG15" s="59">
        <v>-2</v>
      </c>
      <c r="AH15" s="59"/>
      <c r="AI15" s="59"/>
      <c r="AJ15" s="59"/>
      <c r="AK15" s="59"/>
      <c r="AL15" s="59"/>
      <c r="AM15" s="59"/>
      <c r="AN15" s="59"/>
      <c r="AO15" s="59"/>
      <c r="AP15" s="59"/>
      <c r="AQ15" s="59"/>
      <c r="AR15" s="59"/>
      <c r="AS15" s="59"/>
      <c r="AT15" s="59"/>
      <c r="AU15" s="59"/>
      <c r="AV15" s="59"/>
      <c r="AW15" s="59"/>
      <c r="AX15" s="59"/>
      <c r="AY15" s="59"/>
      <c r="AZ15" s="59"/>
      <c r="BA15" s="59"/>
      <c r="BB15" s="59"/>
      <c r="BC15" s="59"/>
      <c r="BD15" s="59"/>
      <c r="BE15" s="59"/>
      <c r="BF15" s="59"/>
      <c r="BG15" s="59"/>
      <c r="BH15" s="59"/>
      <c r="BI15" s="59"/>
      <c r="BJ15" s="59"/>
      <c r="BK15" s="59"/>
      <c r="BL15" s="59"/>
      <c r="BM15" s="59"/>
      <c r="BN15" s="59"/>
      <c r="BO15" s="59"/>
      <c r="BP15" s="59"/>
      <c r="BQ15" s="59"/>
      <c r="BR15" s="59"/>
      <c r="BS15" s="59"/>
      <c r="BT15" s="59"/>
      <c r="BU15" s="59"/>
      <c r="BV15" s="59"/>
      <c r="BW15" s="59"/>
      <c r="BX15" s="59"/>
      <c r="BY15" s="59"/>
      <c r="BZ15" s="59"/>
      <c r="CA15" s="59"/>
      <c r="CB15" s="59"/>
      <c r="CC15" s="59"/>
      <c r="CD15" s="59"/>
      <c r="CE15" s="59"/>
      <c r="CF15" s="59"/>
      <c r="CG15" s="59"/>
      <c r="CH15" s="59"/>
      <c r="CI15" s="59"/>
      <c r="CJ15" s="59"/>
      <c r="CK15" s="59"/>
      <c r="CL15" s="59"/>
      <c r="CM15" s="59"/>
    </row>
    <row r="16" spans="1:91" x14ac:dyDescent="0.25">
      <c r="A16" s="106" t="s">
        <v>233</v>
      </c>
      <c r="B16" s="59">
        <v>-2</v>
      </c>
      <c r="C16" s="59">
        <v>-2</v>
      </c>
      <c r="D16" s="59">
        <v>-2</v>
      </c>
      <c r="E16" s="59">
        <v>-2</v>
      </c>
      <c r="F16" s="59">
        <v>-2</v>
      </c>
      <c r="G16" s="59">
        <v>-2</v>
      </c>
      <c r="H16" s="59">
        <v>-2</v>
      </c>
      <c r="I16" s="59">
        <v>-2</v>
      </c>
      <c r="J16" s="59">
        <v>-2</v>
      </c>
      <c r="K16" s="59">
        <v>-2</v>
      </c>
      <c r="L16" s="59">
        <v>-2</v>
      </c>
      <c r="M16" s="59">
        <v>-2</v>
      </c>
      <c r="N16" s="59">
        <v>-2</v>
      </c>
      <c r="O16" s="59">
        <v>-2</v>
      </c>
      <c r="P16" s="59">
        <v>-2</v>
      </c>
      <c r="Q16" s="59">
        <v>-2</v>
      </c>
      <c r="R16" s="59">
        <v>-2</v>
      </c>
      <c r="S16" s="59">
        <v>-2</v>
      </c>
      <c r="T16" s="59">
        <v>-2</v>
      </c>
      <c r="U16" s="59">
        <v>-2</v>
      </c>
      <c r="V16" s="59">
        <v>-2</v>
      </c>
      <c r="W16" s="59">
        <v>-2</v>
      </c>
      <c r="X16" s="59">
        <v>-2</v>
      </c>
      <c r="Y16" s="59">
        <v>-2</v>
      </c>
      <c r="Z16" s="59">
        <v>-2</v>
      </c>
      <c r="AA16" s="59">
        <v>-2</v>
      </c>
      <c r="AB16" s="59">
        <v>-2</v>
      </c>
      <c r="AC16" s="59">
        <v>-2</v>
      </c>
      <c r="AD16" s="59">
        <v>-2</v>
      </c>
      <c r="AE16" s="59">
        <v>-2</v>
      </c>
      <c r="AF16" s="59">
        <v>-2</v>
      </c>
      <c r="AG16" s="59">
        <v>-2</v>
      </c>
      <c r="AH16" s="59"/>
      <c r="AI16" s="59"/>
      <c r="AJ16" s="59"/>
      <c r="AK16" s="59"/>
      <c r="AL16" s="59"/>
      <c r="AM16" s="59"/>
      <c r="AN16" s="59"/>
      <c r="AO16" s="59"/>
      <c r="AP16" s="59"/>
      <c r="AQ16" s="59"/>
      <c r="AR16" s="59"/>
      <c r="AS16" s="59"/>
      <c r="AT16" s="59"/>
      <c r="AU16" s="59"/>
      <c r="AV16" s="59"/>
      <c r="AW16" s="59"/>
      <c r="AX16" s="59"/>
      <c r="AY16" s="59"/>
      <c r="AZ16" s="59"/>
      <c r="BA16" s="59"/>
      <c r="BB16" s="59"/>
      <c r="BC16" s="59"/>
      <c r="BD16" s="59"/>
      <c r="BE16" s="59"/>
      <c r="BF16" s="59"/>
      <c r="BG16" s="59"/>
      <c r="BH16" s="59"/>
      <c r="BI16" s="59"/>
      <c r="BJ16" s="59"/>
      <c r="BK16" s="59"/>
      <c r="BL16" s="59"/>
      <c r="BM16" s="59"/>
      <c r="BN16" s="59"/>
      <c r="BO16" s="59"/>
      <c r="BP16" s="59"/>
      <c r="BQ16" s="59"/>
      <c r="BR16" s="59"/>
      <c r="BS16" s="59"/>
      <c r="BT16" s="59"/>
      <c r="BU16" s="59"/>
      <c r="BV16" s="59"/>
      <c r="BW16" s="59"/>
      <c r="BX16" s="59"/>
      <c r="BY16" s="59"/>
      <c r="BZ16" s="59"/>
      <c r="CA16" s="59"/>
      <c r="CB16" s="59"/>
      <c r="CC16" s="59"/>
      <c r="CD16" s="59"/>
      <c r="CE16" s="59"/>
      <c r="CF16" s="59"/>
      <c r="CG16" s="59"/>
      <c r="CH16" s="59"/>
      <c r="CI16" s="59"/>
      <c r="CJ16" s="59"/>
      <c r="CK16" s="59"/>
      <c r="CL16" s="59"/>
      <c r="CM16" s="59"/>
    </row>
    <row r="17" spans="1:91" x14ac:dyDescent="0.25">
      <c r="A17" s="106" t="s">
        <v>234</v>
      </c>
      <c r="B17" s="59">
        <v>-2</v>
      </c>
      <c r="C17" s="59">
        <v>-2</v>
      </c>
      <c r="D17" s="59">
        <v>-2</v>
      </c>
      <c r="E17" s="59">
        <v>-2</v>
      </c>
      <c r="F17" s="59">
        <v>-2</v>
      </c>
      <c r="G17" s="59">
        <v>-2</v>
      </c>
      <c r="H17" s="59">
        <v>-2</v>
      </c>
      <c r="I17" s="59">
        <v>-2</v>
      </c>
      <c r="J17" s="59">
        <v>-2</v>
      </c>
      <c r="K17" s="59">
        <v>-2</v>
      </c>
      <c r="L17" s="59">
        <v>-2</v>
      </c>
      <c r="M17" s="59">
        <v>-2</v>
      </c>
      <c r="N17" s="59">
        <v>-2</v>
      </c>
      <c r="O17" s="59">
        <v>-2</v>
      </c>
      <c r="P17" s="59">
        <v>-2</v>
      </c>
      <c r="Q17" s="59">
        <v>-2</v>
      </c>
      <c r="R17" s="59">
        <v>-2</v>
      </c>
      <c r="S17" s="59">
        <v>-2</v>
      </c>
      <c r="T17" s="59">
        <v>-2</v>
      </c>
      <c r="U17" s="59">
        <v>-2</v>
      </c>
      <c r="V17" s="59">
        <v>-2</v>
      </c>
      <c r="W17" s="59">
        <v>-2</v>
      </c>
      <c r="X17" s="59">
        <v>-2</v>
      </c>
      <c r="Y17" s="59">
        <v>-2</v>
      </c>
      <c r="Z17" s="59">
        <v>-2</v>
      </c>
      <c r="AA17" s="59">
        <v>-2</v>
      </c>
      <c r="AB17" s="59">
        <v>-2</v>
      </c>
      <c r="AC17" s="59">
        <v>-2</v>
      </c>
      <c r="AD17" s="59">
        <v>-2</v>
      </c>
      <c r="AE17" s="59">
        <v>-2</v>
      </c>
      <c r="AF17" s="59">
        <v>-2</v>
      </c>
      <c r="AG17" s="59">
        <v>-2</v>
      </c>
      <c r="AH17" s="59"/>
      <c r="AI17" s="59"/>
      <c r="AJ17" s="59"/>
      <c r="AK17" s="59"/>
      <c r="AL17" s="59"/>
      <c r="AM17" s="59"/>
      <c r="AN17" s="59"/>
      <c r="AO17" s="59"/>
      <c r="AP17" s="59"/>
      <c r="AQ17" s="59"/>
      <c r="AR17" s="59"/>
      <c r="AS17" s="59"/>
      <c r="AT17" s="59"/>
      <c r="AU17" s="59"/>
      <c r="AV17" s="59"/>
      <c r="AW17" s="59"/>
      <c r="AX17" s="59"/>
      <c r="AY17" s="59"/>
      <c r="AZ17" s="59"/>
      <c r="BA17" s="59"/>
      <c r="BB17" s="59"/>
      <c r="BC17" s="59"/>
      <c r="BD17" s="59"/>
      <c r="BE17" s="59"/>
      <c r="BF17" s="59"/>
      <c r="BG17" s="59"/>
      <c r="BH17" s="59"/>
      <c r="BI17" s="59"/>
      <c r="BJ17" s="59"/>
      <c r="BK17" s="59"/>
      <c r="BL17" s="59"/>
      <c r="BM17" s="59"/>
      <c r="BN17" s="59"/>
      <c r="BO17" s="59"/>
      <c r="BP17" s="59"/>
      <c r="BQ17" s="59"/>
      <c r="BR17" s="59"/>
      <c r="BS17" s="59"/>
      <c r="BT17" s="59"/>
      <c r="BU17" s="59"/>
      <c r="BV17" s="59"/>
      <c r="BW17" s="59"/>
      <c r="BX17" s="59"/>
      <c r="BY17" s="59"/>
      <c r="BZ17" s="59"/>
      <c r="CA17" s="59"/>
      <c r="CB17" s="59"/>
      <c r="CC17" s="59"/>
      <c r="CD17" s="59"/>
      <c r="CE17" s="59"/>
      <c r="CF17" s="59"/>
      <c r="CG17" s="59"/>
      <c r="CH17" s="59"/>
      <c r="CI17" s="59"/>
      <c r="CJ17" s="59"/>
      <c r="CK17" s="59"/>
      <c r="CL17" s="59"/>
      <c r="CM17" s="59"/>
    </row>
    <row r="18" spans="1:91" x14ac:dyDescent="0.25">
      <c r="A18" s="106" t="s">
        <v>235</v>
      </c>
      <c r="B18" s="59">
        <v>0</v>
      </c>
      <c r="C18" s="59">
        <v>0</v>
      </c>
      <c r="D18" s="59">
        <v>0</v>
      </c>
      <c r="E18" s="59">
        <v>0</v>
      </c>
      <c r="F18" s="59">
        <v>0</v>
      </c>
      <c r="G18" s="59">
        <v>0</v>
      </c>
      <c r="H18" s="59">
        <v>0</v>
      </c>
      <c r="I18" s="59">
        <v>0</v>
      </c>
      <c r="J18" s="59">
        <v>0</v>
      </c>
      <c r="K18" s="59">
        <v>0</v>
      </c>
      <c r="L18" s="59">
        <v>0</v>
      </c>
      <c r="M18" s="59">
        <v>0</v>
      </c>
      <c r="N18" s="59">
        <v>0</v>
      </c>
      <c r="O18" s="59">
        <v>0</v>
      </c>
      <c r="P18" s="59">
        <v>0</v>
      </c>
      <c r="Q18" s="59">
        <v>0</v>
      </c>
      <c r="R18" s="59">
        <v>0</v>
      </c>
      <c r="S18" s="59">
        <v>0</v>
      </c>
      <c r="T18" s="59">
        <v>0</v>
      </c>
      <c r="U18" s="59">
        <v>0</v>
      </c>
      <c r="V18" s="59">
        <v>0</v>
      </c>
      <c r="W18" s="59">
        <v>0</v>
      </c>
      <c r="X18" s="59">
        <v>0</v>
      </c>
      <c r="Y18" s="59">
        <v>0</v>
      </c>
      <c r="Z18" s="59">
        <v>0</v>
      </c>
      <c r="AA18" s="59">
        <v>0</v>
      </c>
      <c r="AB18" s="59">
        <v>0</v>
      </c>
      <c r="AC18" s="59">
        <v>0</v>
      </c>
      <c r="AD18" s="59">
        <v>0</v>
      </c>
      <c r="AE18" s="59">
        <v>0.33700000000000002</v>
      </c>
      <c r="AF18" s="59">
        <v>0</v>
      </c>
      <c r="AG18" s="59">
        <v>0</v>
      </c>
      <c r="AH18" s="59"/>
      <c r="AI18" s="59"/>
      <c r="AJ18" s="59"/>
      <c r="AK18" s="59"/>
      <c r="AL18" s="59"/>
      <c r="AM18" s="59"/>
      <c r="AN18" s="59"/>
      <c r="AO18" s="59"/>
      <c r="AP18" s="59"/>
      <c r="AQ18" s="59"/>
      <c r="AR18" s="59"/>
      <c r="AS18" s="59"/>
      <c r="AT18" s="59"/>
      <c r="AU18" s="59"/>
      <c r="AV18" s="59"/>
      <c r="AW18" s="59"/>
      <c r="AX18" s="59"/>
      <c r="AY18" s="59"/>
      <c r="AZ18" s="59"/>
      <c r="BA18" s="59"/>
      <c r="BB18" s="59"/>
      <c r="BC18" s="59"/>
      <c r="BD18" s="59"/>
      <c r="BE18" s="59"/>
      <c r="BF18" s="59"/>
      <c r="BG18" s="59"/>
      <c r="BH18" s="59"/>
      <c r="BI18" s="59"/>
      <c r="BJ18" s="59"/>
      <c r="BK18" s="59"/>
      <c r="BL18" s="59"/>
      <c r="BM18" s="59"/>
      <c r="BN18" s="59"/>
      <c r="BO18" s="59"/>
      <c r="BP18" s="59"/>
      <c r="BQ18" s="59"/>
      <c r="BR18" s="59"/>
      <c r="BS18" s="59"/>
      <c r="BT18" s="59"/>
      <c r="BU18" s="59"/>
      <c r="BV18" s="59"/>
      <c r="BW18" s="59"/>
      <c r="BX18" s="59"/>
      <c r="BY18" s="59"/>
      <c r="BZ18" s="59"/>
      <c r="CA18" s="59"/>
      <c r="CB18" s="59"/>
      <c r="CC18" s="59"/>
      <c r="CD18" s="59"/>
      <c r="CE18" s="59"/>
      <c r="CF18" s="59"/>
      <c r="CG18" s="59"/>
      <c r="CH18" s="59"/>
      <c r="CI18" s="59"/>
      <c r="CJ18" s="59"/>
      <c r="CK18" s="59"/>
      <c r="CL18" s="59"/>
      <c r="CM18" s="59"/>
    </row>
    <row r="19" spans="1:91" x14ac:dyDescent="0.25">
      <c r="A19" s="106" t="s">
        <v>236</v>
      </c>
      <c r="B19" s="59">
        <v>0</v>
      </c>
      <c r="C19" s="59">
        <v>0</v>
      </c>
      <c r="D19" s="59">
        <v>0</v>
      </c>
      <c r="E19" s="59">
        <v>0</v>
      </c>
      <c r="F19" s="59">
        <v>0</v>
      </c>
      <c r="G19" s="59">
        <v>1.9419999999999999</v>
      </c>
      <c r="H19" s="59">
        <v>0</v>
      </c>
      <c r="I19" s="59">
        <v>0</v>
      </c>
      <c r="J19" s="59">
        <v>0</v>
      </c>
      <c r="K19" s="59">
        <v>0</v>
      </c>
      <c r="L19" s="59">
        <v>0</v>
      </c>
      <c r="M19" s="59">
        <v>0</v>
      </c>
      <c r="N19" s="59">
        <v>0</v>
      </c>
      <c r="O19" s="59">
        <v>0</v>
      </c>
      <c r="P19" s="59">
        <v>0</v>
      </c>
      <c r="Q19" s="59">
        <v>0</v>
      </c>
      <c r="R19" s="59">
        <v>0</v>
      </c>
      <c r="S19" s="59">
        <v>0</v>
      </c>
      <c r="T19" s="59">
        <v>0</v>
      </c>
      <c r="U19" s="59">
        <v>0</v>
      </c>
      <c r="V19" s="59">
        <v>0</v>
      </c>
      <c r="W19" s="59">
        <v>0</v>
      </c>
      <c r="X19" s="59">
        <v>0</v>
      </c>
      <c r="Y19" s="59">
        <v>0</v>
      </c>
      <c r="Z19" s="59">
        <v>0</v>
      </c>
      <c r="AA19" s="59">
        <v>0</v>
      </c>
      <c r="AB19" s="59">
        <v>0</v>
      </c>
      <c r="AC19" s="59">
        <v>0</v>
      </c>
      <c r="AD19" s="59">
        <v>0</v>
      </c>
      <c r="AE19" s="59">
        <v>0</v>
      </c>
      <c r="AF19" s="59">
        <v>0</v>
      </c>
      <c r="AG19" s="59">
        <v>0</v>
      </c>
      <c r="AH19" s="59"/>
      <c r="AI19" s="59"/>
      <c r="AJ19" s="59"/>
      <c r="AK19" s="59"/>
      <c r="AL19" s="59"/>
      <c r="AM19" s="59"/>
      <c r="AN19" s="59"/>
      <c r="AO19" s="59"/>
      <c r="AP19" s="59"/>
      <c r="AQ19" s="59"/>
      <c r="AR19" s="59"/>
      <c r="AS19" s="59"/>
      <c r="AT19" s="59"/>
      <c r="AU19" s="59"/>
      <c r="AV19" s="59"/>
      <c r="AW19" s="59"/>
      <c r="AX19" s="59"/>
      <c r="AY19" s="59"/>
      <c r="AZ19" s="59"/>
      <c r="BA19" s="59"/>
      <c r="BB19" s="59"/>
      <c r="BC19" s="59"/>
      <c r="BD19" s="59"/>
      <c r="BE19" s="59"/>
      <c r="BF19" s="59"/>
      <c r="BG19" s="59"/>
      <c r="BH19" s="59"/>
      <c r="BI19" s="59"/>
      <c r="BJ19" s="59"/>
      <c r="BK19" s="59"/>
      <c r="BL19" s="59"/>
      <c r="BM19" s="59"/>
      <c r="BN19" s="59"/>
      <c r="BO19" s="59"/>
      <c r="BP19" s="59"/>
      <c r="BQ19" s="59"/>
      <c r="BR19" s="59"/>
      <c r="BS19" s="59"/>
      <c r="BT19" s="59"/>
      <c r="BU19" s="59"/>
      <c r="BV19" s="59"/>
      <c r="BW19" s="59"/>
      <c r="BX19" s="59"/>
      <c r="BY19" s="59"/>
      <c r="BZ19" s="59"/>
      <c r="CA19" s="59"/>
      <c r="CB19" s="59"/>
      <c r="CC19" s="59"/>
      <c r="CD19" s="59"/>
      <c r="CE19" s="59"/>
      <c r="CF19" s="59"/>
      <c r="CG19" s="59"/>
      <c r="CH19" s="59"/>
      <c r="CI19" s="59"/>
      <c r="CJ19" s="59"/>
      <c r="CK19" s="59"/>
      <c r="CL19" s="59"/>
      <c r="CM19" s="59"/>
    </row>
    <row r="20" spans="1:91" x14ac:dyDescent="0.25">
      <c r="A20" s="106" t="s">
        <v>237</v>
      </c>
      <c r="B20" s="59">
        <v>0.45300000000000001</v>
      </c>
      <c r="C20" s="59">
        <v>0.48</v>
      </c>
      <c r="D20" s="59">
        <v>0.41899999999999998</v>
      </c>
      <c r="E20" s="59">
        <v>0.45300000000000001</v>
      </c>
      <c r="F20" s="59">
        <v>0.48</v>
      </c>
      <c r="G20" s="59">
        <v>0.41899999999999998</v>
      </c>
      <c r="H20" s="59">
        <v>0.503</v>
      </c>
      <c r="I20" s="59">
        <v>0.501</v>
      </c>
      <c r="J20" s="59">
        <v>0.36</v>
      </c>
      <c r="K20" s="59">
        <v>0.45300000000000001</v>
      </c>
      <c r="L20" s="59">
        <v>0.48</v>
      </c>
      <c r="M20" s="59">
        <v>0.41899999999999998</v>
      </c>
      <c r="N20" s="59">
        <v>0.45300000000000001</v>
      </c>
      <c r="O20" s="59">
        <v>0.48</v>
      </c>
      <c r="P20" s="59">
        <v>0.41899999999999998</v>
      </c>
      <c r="Q20" s="59">
        <v>0.503</v>
      </c>
      <c r="R20" s="59">
        <v>0.501</v>
      </c>
      <c r="S20" s="59">
        <v>0.36</v>
      </c>
      <c r="T20" s="59">
        <v>0.503</v>
      </c>
      <c r="U20" s="59">
        <v>0.501</v>
      </c>
      <c r="V20" s="59">
        <v>0.36</v>
      </c>
      <c r="W20" s="59">
        <v>0.503</v>
      </c>
      <c r="X20" s="59">
        <v>0.501</v>
      </c>
      <c r="Y20" s="59">
        <v>0.36</v>
      </c>
      <c r="Z20" s="59">
        <v>1.1599999999999999</v>
      </c>
      <c r="AA20" s="59">
        <v>1.1419999999999999</v>
      </c>
      <c r="AB20" s="59">
        <v>8.5999999999999993E-2</v>
      </c>
      <c r="AC20" s="59">
        <v>8.5999999999999993E-2</v>
      </c>
      <c r="AD20" s="59">
        <v>8.5999999999999993E-2</v>
      </c>
      <c r="AE20" s="59">
        <v>8.5999999999999993E-2</v>
      </c>
      <c r="AF20" s="59">
        <v>0.153</v>
      </c>
      <c r="AG20" s="59">
        <v>0.187</v>
      </c>
      <c r="AH20" s="59"/>
      <c r="AI20" s="59"/>
      <c r="AJ20" s="59"/>
      <c r="AK20" s="59"/>
      <c r="AL20" s="59"/>
      <c r="AM20" s="59"/>
      <c r="AN20" s="59"/>
      <c r="AO20" s="59"/>
      <c r="AP20" s="59"/>
      <c r="AQ20" s="59"/>
      <c r="AR20" s="59"/>
      <c r="AS20" s="59"/>
      <c r="AT20" s="59"/>
      <c r="AU20" s="59"/>
      <c r="AV20" s="59"/>
      <c r="AW20" s="59"/>
      <c r="AX20" s="59"/>
      <c r="AY20" s="59"/>
      <c r="AZ20" s="59"/>
      <c r="BA20" s="59"/>
      <c r="BB20" s="59"/>
      <c r="BC20" s="59"/>
      <c r="BD20" s="59"/>
      <c r="BE20" s="59"/>
      <c r="BF20" s="59"/>
      <c r="BG20" s="59"/>
      <c r="BH20" s="59"/>
      <c r="BI20" s="59"/>
      <c r="BJ20" s="59"/>
      <c r="BK20" s="59"/>
      <c r="BL20" s="59"/>
      <c r="BM20" s="59"/>
      <c r="BN20" s="59"/>
      <c r="BO20" s="59"/>
      <c r="BP20" s="59"/>
      <c r="BQ20" s="59"/>
      <c r="BR20" s="59"/>
      <c r="BS20" s="59"/>
      <c r="BT20" s="59"/>
      <c r="BU20" s="59"/>
      <c r="BV20" s="59"/>
      <c r="BW20" s="59"/>
      <c r="BX20" s="59"/>
      <c r="BY20" s="59"/>
      <c r="BZ20" s="59"/>
      <c r="CA20" s="59"/>
      <c r="CB20" s="59"/>
      <c r="CC20" s="59"/>
      <c r="CD20" s="59"/>
      <c r="CE20" s="59"/>
      <c r="CF20" s="59"/>
      <c r="CG20" s="59"/>
      <c r="CH20" s="59"/>
      <c r="CI20" s="59"/>
      <c r="CJ20" s="59"/>
      <c r="CK20" s="59"/>
      <c r="CL20" s="59"/>
      <c r="CM20" s="59"/>
    </row>
    <row r="21" spans="1:91" x14ac:dyDescent="0.25">
      <c r="A21" s="106" t="s">
        <v>238</v>
      </c>
      <c r="B21" s="59">
        <v>0.45300000000000001</v>
      </c>
      <c r="C21" s="59">
        <v>0.48</v>
      </c>
      <c r="D21" s="59">
        <v>0.41899999999999998</v>
      </c>
      <c r="E21" s="59">
        <v>0.45300000000000001</v>
      </c>
      <c r="F21" s="59">
        <v>0.48</v>
      </c>
      <c r="G21" s="59">
        <v>0.41899999999999998</v>
      </c>
      <c r="H21" s="59">
        <v>0.503</v>
      </c>
      <c r="I21" s="59">
        <v>0.501</v>
      </c>
      <c r="J21" s="59">
        <v>0.36</v>
      </c>
      <c r="K21" s="59">
        <v>0.45300000000000001</v>
      </c>
      <c r="L21" s="59">
        <v>0.48</v>
      </c>
      <c r="M21" s="59">
        <v>0.41899999999999998</v>
      </c>
      <c r="N21" s="59">
        <v>0.45300000000000001</v>
      </c>
      <c r="O21" s="59">
        <v>0.48</v>
      </c>
      <c r="P21" s="59">
        <v>0.41899999999999998</v>
      </c>
      <c r="Q21" s="59">
        <v>0.503</v>
      </c>
      <c r="R21" s="59">
        <v>0.501</v>
      </c>
      <c r="S21" s="59">
        <v>0.36</v>
      </c>
      <c r="T21" s="59">
        <v>0.503</v>
      </c>
      <c r="U21" s="59">
        <v>0.501</v>
      </c>
      <c r="V21" s="59">
        <v>0.36</v>
      </c>
      <c r="W21" s="59">
        <v>0.503</v>
      </c>
      <c r="X21" s="59">
        <v>0.501</v>
      </c>
      <c r="Y21" s="59">
        <v>0.36</v>
      </c>
      <c r="Z21" s="59">
        <v>1.1599999999999999</v>
      </c>
      <c r="AA21" s="59">
        <v>1.1419999999999999</v>
      </c>
      <c r="AB21" s="59">
        <v>8.5999999999999993E-2</v>
      </c>
      <c r="AC21" s="59">
        <v>8.5999999999999993E-2</v>
      </c>
      <c r="AD21" s="59">
        <v>8.5999999999999993E-2</v>
      </c>
      <c r="AE21" s="59">
        <v>8.5999999999999993E-2</v>
      </c>
      <c r="AF21" s="59">
        <v>0.153</v>
      </c>
      <c r="AG21" s="59">
        <v>0.187</v>
      </c>
      <c r="AH21" s="59"/>
      <c r="AI21" s="59"/>
      <c r="AJ21" s="59"/>
      <c r="AK21" s="59"/>
      <c r="AL21" s="59"/>
      <c r="AM21" s="59"/>
      <c r="AN21" s="59"/>
      <c r="AO21" s="59"/>
      <c r="AP21" s="59"/>
      <c r="AQ21" s="59"/>
      <c r="AR21" s="59"/>
      <c r="AS21" s="59"/>
      <c r="AT21" s="59"/>
      <c r="AU21" s="59"/>
      <c r="AV21" s="59"/>
      <c r="AW21" s="59"/>
      <c r="AX21" s="59"/>
      <c r="AY21" s="59"/>
      <c r="AZ21" s="59"/>
      <c r="BA21" s="59"/>
      <c r="BB21" s="59"/>
      <c r="BC21" s="59"/>
      <c r="BD21" s="59"/>
      <c r="BE21" s="59"/>
      <c r="BF21" s="59"/>
      <c r="BG21" s="59"/>
      <c r="BH21" s="59"/>
      <c r="BI21" s="59"/>
      <c r="BJ21" s="59"/>
      <c r="BK21" s="59"/>
      <c r="BL21" s="59"/>
      <c r="BM21" s="59"/>
      <c r="BN21" s="59"/>
      <c r="BO21" s="59"/>
      <c r="BP21" s="59"/>
      <c r="BQ21" s="59"/>
      <c r="BR21" s="59"/>
      <c r="BS21" s="59"/>
      <c r="BT21" s="59"/>
      <c r="BU21" s="59"/>
      <c r="BV21" s="59"/>
      <c r="BW21" s="59"/>
      <c r="BX21" s="59"/>
      <c r="BY21" s="59"/>
      <c r="BZ21" s="59"/>
      <c r="CA21" s="59"/>
      <c r="CB21" s="59"/>
      <c r="CC21" s="59"/>
      <c r="CD21" s="59"/>
      <c r="CE21" s="59"/>
      <c r="CF21" s="59"/>
      <c r="CG21" s="59"/>
      <c r="CH21" s="59"/>
      <c r="CI21" s="59"/>
      <c r="CJ21" s="59"/>
      <c r="CK21" s="59"/>
      <c r="CL21" s="59"/>
      <c r="CM21" s="59"/>
    </row>
    <row r="22" spans="1:91" x14ac:dyDescent="0.25">
      <c r="A22" s="106" t="s">
        <v>329</v>
      </c>
      <c r="B22" s="59">
        <v>0</v>
      </c>
      <c r="C22" s="59">
        <v>0.39100000000000001</v>
      </c>
      <c r="D22" s="59">
        <v>0.879</v>
      </c>
      <c r="E22" s="59">
        <v>0</v>
      </c>
      <c r="F22" s="59">
        <v>0</v>
      </c>
      <c r="G22" s="59">
        <v>0</v>
      </c>
      <c r="H22" s="59">
        <v>0</v>
      </c>
      <c r="I22" s="59">
        <v>0</v>
      </c>
      <c r="J22" s="59">
        <v>0</v>
      </c>
      <c r="K22" s="59">
        <v>0</v>
      </c>
      <c r="L22" s="59">
        <v>0.55600000000000005</v>
      </c>
      <c r="M22" s="59">
        <v>0.88400000000000001</v>
      </c>
      <c r="N22" s="59">
        <v>0</v>
      </c>
      <c r="O22" s="59">
        <v>0</v>
      </c>
      <c r="P22" s="59">
        <v>0</v>
      </c>
      <c r="Q22" s="59">
        <v>0</v>
      </c>
      <c r="R22" s="59">
        <v>0</v>
      </c>
      <c r="S22" s="59">
        <v>0</v>
      </c>
      <c r="T22" s="59">
        <v>0</v>
      </c>
      <c r="U22" s="59">
        <v>0.43099999999999999</v>
      </c>
      <c r="V22" s="59">
        <v>0.98099999999999998</v>
      </c>
      <c r="W22" s="59">
        <v>0</v>
      </c>
      <c r="X22" s="59">
        <v>0</v>
      </c>
      <c r="Y22" s="59">
        <v>0</v>
      </c>
      <c r="Z22" s="59">
        <v>0</v>
      </c>
      <c r="AA22" s="59">
        <v>0</v>
      </c>
      <c r="AB22" s="59">
        <v>0</v>
      </c>
      <c r="AC22" s="59">
        <v>0</v>
      </c>
      <c r="AD22" s="59">
        <v>0</v>
      </c>
      <c r="AE22" s="59">
        <v>0</v>
      </c>
      <c r="AF22" s="59">
        <v>0</v>
      </c>
      <c r="AG22" s="59">
        <v>0</v>
      </c>
      <c r="AH22" s="59"/>
      <c r="AI22" s="59"/>
      <c r="AJ22" s="59"/>
      <c r="AK22" s="59"/>
      <c r="AL22" s="59"/>
      <c r="AM22" s="59"/>
      <c r="AN22" s="59"/>
      <c r="AO22" s="59"/>
      <c r="AP22" s="59"/>
      <c r="AQ22" s="59"/>
      <c r="AR22" s="59"/>
      <c r="AS22" s="59"/>
      <c r="AT22" s="59"/>
      <c r="AU22" s="59"/>
      <c r="AV22" s="59"/>
      <c r="AW22" s="59"/>
      <c r="AX22" s="59"/>
      <c r="AY22" s="59"/>
      <c r="AZ22" s="59"/>
      <c r="BA22" s="59"/>
      <c r="BB22" s="59"/>
      <c r="BC22" s="59"/>
      <c r="BD22" s="59"/>
      <c r="BE22" s="59"/>
      <c r="BF22" s="59"/>
      <c r="BG22" s="59"/>
      <c r="BH22" s="59"/>
      <c r="BI22" s="59"/>
      <c r="BJ22" s="59"/>
      <c r="BK22" s="59"/>
      <c r="BL22" s="59"/>
      <c r="BM22" s="59"/>
      <c r="BN22" s="59"/>
      <c r="BO22" s="59"/>
      <c r="BP22" s="59"/>
      <c r="BQ22" s="59"/>
      <c r="BR22" s="59"/>
      <c r="BS22" s="59"/>
      <c r="BT22" s="59"/>
      <c r="BU22" s="59"/>
      <c r="BV22" s="59"/>
      <c r="BW22" s="59"/>
      <c r="BX22" s="59"/>
      <c r="BY22" s="59"/>
      <c r="BZ22" s="59"/>
      <c r="CA22" s="59"/>
      <c r="CB22" s="59"/>
      <c r="CC22" s="59"/>
      <c r="CD22" s="59"/>
      <c r="CE22" s="59"/>
      <c r="CF22" s="59"/>
      <c r="CG22" s="59"/>
      <c r="CH22" s="59"/>
      <c r="CI22" s="59"/>
      <c r="CJ22" s="59"/>
      <c r="CK22" s="59"/>
      <c r="CL22" s="59"/>
      <c r="CM22" s="59"/>
    </row>
    <row r="23" spans="1:91" x14ac:dyDescent="0.25">
      <c r="A23" s="106" t="s">
        <v>240</v>
      </c>
      <c r="B23" s="59">
        <v>0.23400000000000001</v>
      </c>
      <c r="C23" s="59">
        <v>0.22600000000000001</v>
      </c>
      <c r="D23" s="59">
        <v>0.40100000000000002</v>
      </c>
      <c r="E23" s="59">
        <v>0.20699999999999999</v>
      </c>
      <c r="F23" s="59">
        <v>0.35099999999999998</v>
      </c>
      <c r="G23" s="59">
        <v>0.442</v>
      </c>
      <c r="H23" s="59">
        <v>0.19500000000000001</v>
      </c>
      <c r="I23" s="59">
        <v>0.23699999999999999</v>
      </c>
      <c r="J23" s="59">
        <v>0.46800000000000003</v>
      </c>
      <c r="K23" s="59">
        <v>0.437</v>
      </c>
      <c r="L23" s="59">
        <v>0.41599999999999998</v>
      </c>
      <c r="M23" s="59">
        <v>0.86599999999999999</v>
      </c>
      <c r="N23" s="59">
        <v>0.29299999999999998</v>
      </c>
      <c r="O23" s="59">
        <v>0.69199999999999995</v>
      </c>
      <c r="P23" s="59">
        <v>0.89400000000000002</v>
      </c>
      <c r="Q23" s="59">
        <v>0.32800000000000001</v>
      </c>
      <c r="R23" s="59">
        <v>0.57499999999999996</v>
      </c>
      <c r="S23" s="59">
        <v>1.1200000000000001</v>
      </c>
      <c r="T23" s="59">
        <v>0.26600000000000001</v>
      </c>
      <c r="U23" s="59">
        <v>0.23899999999999999</v>
      </c>
      <c r="V23" s="59">
        <v>0.53600000000000003</v>
      </c>
      <c r="W23" s="59">
        <v>0.19800000000000001</v>
      </c>
      <c r="X23" s="59">
        <v>0.38100000000000001</v>
      </c>
      <c r="Y23" s="59">
        <v>0.52100000000000002</v>
      </c>
      <c r="Z23" s="59">
        <v>0.183</v>
      </c>
      <c r="AA23" s="59">
        <v>0.23699999999999999</v>
      </c>
      <c r="AB23" s="59">
        <v>7.8E-2</v>
      </c>
      <c r="AC23" s="59">
        <v>9.2999999999999999E-2</v>
      </c>
      <c r="AD23" s="59">
        <v>0.185</v>
      </c>
      <c r="AE23" s="59">
        <v>0.16300000000000001</v>
      </c>
      <c r="AF23" s="59">
        <v>0.54200000000000004</v>
      </c>
      <c r="AG23" s="59">
        <v>0.374</v>
      </c>
      <c r="AH23" s="59"/>
      <c r="AI23" s="59"/>
      <c r="AJ23" s="59"/>
      <c r="AK23" s="59"/>
      <c r="AL23" s="59"/>
      <c r="AM23" s="59"/>
      <c r="AN23" s="59"/>
      <c r="AO23" s="59"/>
      <c r="AP23" s="59"/>
      <c r="AQ23" s="59"/>
      <c r="AR23" s="59"/>
      <c r="AS23" s="59"/>
      <c r="AT23" s="59"/>
      <c r="AU23" s="59"/>
      <c r="AV23" s="59"/>
      <c r="AW23" s="59"/>
      <c r="AX23" s="59"/>
      <c r="AY23" s="59"/>
      <c r="AZ23" s="59"/>
      <c r="BA23" s="59"/>
      <c r="BB23" s="59"/>
      <c r="BC23" s="59"/>
      <c r="BD23" s="59"/>
      <c r="BE23" s="59"/>
      <c r="BF23" s="59"/>
      <c r="BG23" s="59"/>
      <c r="BH23" s="59"/>
      <c r="BI23" s="59"/>
      <c r="BJ23" s="59"/>
      <c r="BK23" s="59"/>
      <c r="BL23" s="59"/>
      <c r="BM23" s="59"/>
      <c r="BN23" s="59"/>
      <c r="BO23" s="59"/>
      <c r="BP23" s="59"/>
      <c r="BQ23" s="59"/>
      <c r="BR23" s="59"/>
      <c r="BS23" s="59"/>
      <c r="BT23" s="59"/>
      <c r="BU23" s="59"/>
      <c r="BV23" s="59"/>
      <c r="BW23" s="59"/>
      <c r="BX23" s="59"/>
      <c r="BY23" s="59"/>
      <c r="BZ23" s="59"/>
      <c r="CA23" s="59"/>
      <c r="CB23" s="59"/>
      <c r="CC23" s="59"/>
      <c r="CD23" s="59"/>
      <c r="CE23" s="59"/>
      <c r="CF23" s="59"/>
      <c r="CG23" s="59"/>
      <c r="CH23" s="59"/>
      <c r="CI23" s="59"/>
      <c r="CJ23" s="59"/>
      <c r="CK23" s="59"/>
      <c r="CL23" s="59"/>
      <c r="CM23" s="59"/>
    </row>
    <row r="24" spans="1:91" x14ac:dyDescent="0.25">
      <c r="A24" s="106" t="s">
        <v>241</v>
      </c>
      <c r="B24" s="59">
        <v>0.41899999999999998</v>
      </c>
      <c r="C24" s="59">
        <v>0.41399999999999998</v>
      </c>
      <c r="D24" s="59">
        <v>0.58199999999999996</v>
      </c>
      <c r="E24" s="59">
        <v>0.372</v>
      </c>
      <c r="F24" s="59">
        <v>0.52400000000000002</v>
      </c>
      <c r="G24" s="59">
        <v>0.56299999999999994</v>
      </c>
      <c r="H24" s="59">
        <v>0.34200000000000003</v>
      </c>
      <c r="I24" s="59">
        <v>0.40200000000000002</v>
      </c>
      <c r="J24" s="59">
        <v>0.79600000000000004</v>
      </c>
      <c r="K24" s="59">
        <v>0.29099999999999998</v>
      </c>
      <c r="L24" s="59">
        <v>0.99299999999999999</v>
      </c>
      <c r="M24" s="59">
        <v>0.80700000000000005</v>
      </c>
      <c r="N24" s="59">
        <v>0.29099999999999998</v>
      </c>
      <c r="O24" s="59">
        <v>0.98299999999999998</v>
      </c>
      <c r="P24" s="59">
        <v>0.83299999999999996</v>
      </c>
      <c r="Q24" s="59">
        <v>0.23699999999999999</v>
      </c>
      <c r="R24" s="59">
        <v>1.2110000000000001</v>
      </c>
      <c r="S24" s="59">
        <v>1.1020000000000001</v>
      </c>
      <c r="T24" s="59">
        <v>0.28000000000000003</v>
      </c>
      <c r="U24" s="59">
        <v>0.48199999999999998</v>
      </c>
      <c r="V24" s="59">
        <v>0.503</v>
      </c>
      <c r="W24" s="59">
        <v>0.28000000000000003</v>
      </c>
      <c r="X24" s="59">
        <v>0.59699999999999998</v>
      </c>
      <c r="Y24" s="59">
        <v>0.49399999999999999</v>
      </c>
      <c r="Z24" s="59">
        <v>0.19800000000000001</v>
      </c>
      <c r="AA24" s="59">
        <v>0.44</v>
      </c>
      <c r="AB24" s="59">
        <v>0.11899999999999999</v>
      </c>
      <c r="AC24" s="59">
        <v>0.123</v>
      </c>
      <c r="AD24" s="59">
        <v>0.26200000000000001</v>
      </c>
      <c r="AE24" s="59">
        <v>7.6999999999999999E-2</v>
      </c>
      <c r="AF24" s="59">
        <v>0.377</v>
      </c>
      <c r="AG24" s="59">
        <v>0.41899999999999998</v>
      </c>
      <c r="AH24" s="59"/>
      <c r="AI24" s="59"/>
      <c r="AJ24" s="59"/>
      <c r="AK24" s="59"/>
      <c r="AL24" s="59"/>
      <c r="AM24" s="59"/>
      <c r="AN24" s="59"/>
      <c r="AO24" s="59"/>
      <c r="AP24" s="59"/>
      <c r="AQ24" s="59"/>
      <c r="AR24" s="59"/>
      <c r="AS24" s="59"/>
      <c r="AT24" s="59"/>
      <c r="AU24" s="59"/>
      <c r="AV24" s="59"/>
      <c r="AW24" s="59"/>
      <c r="AX24" s="59"/>
      <c r="AY24" s="59"/>
      <c r="AZ24" s="59"/>
      <c r="BA24" s="59"/>
      <c r="BB24" s="59"/>
      <c r="BC24" s="59"/>
      <c r="BD24" s="59"/>
      <c r="BE24" s="59"/>
      <c r="BF24" s="59"/>
      <c r="BG24" s="59"/>
      <c r="BH24" s="59"/>
      <c r="BI24" s="59"/>
      <c r="BJ24" s="59"/>
      <c r="BK24" s="59"/>
      <c r="BL24" s="59"/>
      <c r="BM24" s="59"/>
      <c r="BN24" s="59"/>
      <c r="BO24" s="59"/>
      <c r="BP24" s="59"/>
      <c r="BQ24" s="59"/>
      <c r="BR24" s="59"/>
      <c r="BS24" s="59"/>
      <c r="BT24" s="59"/>
      <c r="BU24" s="59"/>
      <c r="BV24" s="59"/>
      <c r="BW24" s="59"/>
      <c r="BX24" s="59"/>
      <c r="BY24" s="59"/>
      <c r="BZ24" s="59"/>
      <c r="CA24" s="59"/>
      <c r="CB24" s="59"/>
      <c r="CC24" s="59"/>
      <c r="CD24" s="59"/>
      <c r="CE24" s="59"/>
      <c r="CF24" s="59"/>
      <c r="CG24" s="59"/>
      <c r="CH24" s="59"/>
      <c r="CI24" s="59"/>
      <c r="CJ24" s="59"/>
      <c r="CK24" s="59"/>
      <c r="CL24" s="59"/>
      <c r="CM24" s="59"/>
    </row>
    <row r="25" spans="1:91" x14ac:dyDescent="0.25">
      <c r="A25" s="106" t="s">
        <v>242</v>
      </c>
      <c r="B25" s="59">
        <v>0.45400000000000001</v>
      </c>
      <c r="C25" s="59">
        <v>0.48399999999999999</v>
      </c>
      <c r="D25" s="59">
        <v>0.59599999999999997</v>
      </c>
      <c r="E25" s="59">
        <v>0.48399999999999999</v>
      </c>
      <c r="F25" s="59">
        <v>0.59</v>
      </c>
      <c r="G25" s="59">
        <v>0.59499999999999997</v>
      </c>
      <c r="H25" s="59">
        <v>0.45100000000000001</v>
      </c>
      <c r="I25" s="59">
        <v>0.48399999999999999</v>
      </c>
      <c r="J25" s="59">
        <v>0.81799999999999995</v>
      </c>
      <c r="K25" s="59">
        <v>0.60899999999999999</v>
      </c>
      <c r="L25" s="59">
        <v>1.0629999999999999</v>
      </c>
      <c r="M25" s="59">
        <v>1.0649999999999999</v>
      </c>
      <c r="N25" s="59">
        <v>0.56699999999999995</v>
      </c>
      <c r="O25" s="59">
        <v>1.028</v>
      </c>
      <c r="P25" s="59">
        <v>1.0309999999999999</v>
      </c>
      <c r="Q25" s="59">
        <v>0.54400000000000004</v>
      </c>
      <c r="R25" s="59">
        <v>1.395</v>
      </c>
      <c r="S25" s="59">
        <v>2.23</v>
      </c>
      <c r="T25" s="59">
        <v>0.42499999999999999</v>
      </c>
      <c r="U25" s="59">
        <v>0.6</v>
      </c>
      <c r="V25" s="59">
        <v>0.55000000000000004</v>
      </c>
      <c r="W25" s="59">
        <v>0.44400000000000001</v>
      </c>
      <c r="X25" s="59">
        <v>0.624</v>
      </c>
      <c r="Y25" s="59">
        <v>0.53700000000000003</v>
      </c>
      <c r="Z25" s="59">
        <v>0.376</v>
      </c>
      <c r="AA25" s="59">
        <v>0.58199999999999996</v>
      </c>
      <c r="AB25" s="59">
        <v>9.5000000000000001E-2</v>
      </c>
      <c r="AC25" s="59">
        <v>0.09</v>
      </c>
      <c r="AD25" s="59">
        <v>0.25900000000000001</v>
      </c>
      <c r="AE25" s="59">
        <v>0.17100000000000001</v>
      </c>
      <c r="AF25" s="59">
        <v>0.432</v>
      </c>
      <c r="AG25" s="59">
        <v>0.34499999999999997</v>
      </c>
      <c r="AH25" s="59"/>
      <c r="AI25" s="59"/>
      <c r="AJ25" s="59"/>
      <c r="AK25" s="59"/>
      <c r="AL25" s="59"/>
      <c r="AM25" s="59"/>
      <c r="AN25" s="59"/>
      <c r="AO25" s="59"/>
      <c r="AP25" s="59"/>
      <c r="AQ25" s="59"/>
      <c r="AR25" s="59"/>
      <c r="AS25" s="59"/>
      <c r="AT25" s="59"/>
      <c r="AU25" s="59"/>
      <c r="AV25" s="59"/>
      <c r="AW25" s="59"/>
      <c r="AX25" s="59"/>
      <c r="AY25" s="59"/>
      <c r="AZ25" s="59"/>
      <c r="BA25" s="59"/>
      <c r="BB25" s="59"/>
      <c r="BC25" s="59"/>
      <c r="BD25" s="59"/>
      <c r="BE25" s="59"/>
      <c r="BF25" s="59"/>
      <c r="BG25" s="59"/>
      <c r="BH25" s="59"/>
      <c r="BI25" s="59"/>
      <c r="BJ25" s="59"/>
      <c r="BK25" s="59"/>
      <c r="BL25" s="59"/>
      <c r="BM25" s="59"/>
      <c r="BN25" s="59"/>
      <c r="BO25" s="59"/>
      <c r="BP25" s="59"/>
      <c r="BQ25" s="59"/>
      <c r="BR25" s="59"/>
      <c r="BS25" s="59"/>
      <c r="BT25" s="59"/>
      <c r="BU25" s="59"/>
      <c r="BV25" s="59"/>
      <c r="BW25" s="59"/>
      <c r="BX25" s="59"/>
      <c r="BY25" s="59"/>
      <c r="BZ25" s="59"/>
      <c r="CA25" s="59"/>
      <c r="CB25" s="59"/>
      <c r="CC25" s="59"/>
      <c r="CD25" s="59"/>
      <c r="CE25" s="59"/>
      <c r="CF25" s="59"/>
      <c r="CG25" s="59"/>
      <c r="CH25" s="59"/>
      <c r="CI25" s="59"/>
      <c r="CJ25" s="59"/>
      <c r="CK25" s="59"/>
      <c r="CL25" s="59"/>
      <c r="CM25" s="59"/>
    </row>
    <row r="26" spans="1:91" x14ac:dyDescent="0.25">
      <c r="A26" s="106" t="s">
        <v>243</v>
      </c>
      <c r="B26" s="59">
        <v>0.41899999999999998</v>
      </c>
      <c r="C26" s="59">
        <v>0.39</v>
      </c>
      <c r="D26" s="59">
        <v>0.56499999999999995</v>
      </c>
      <c r="E26" s="59">
        <v>0.36299999999999999</v>
      </c>
      <c r="F26" s="59">
        <v>0.51100000000000001</v>
      </c>
      <c r="G26" s="59">
        <v>0.56100000000000005</v>
      </c>
      <c r="H26" s="59">
        <v>0.34200000000000003</v>
      </c>
      <c r="I26" s="59">
        <v>0.39200000000000002</v>
      </c>
      <c r="J26" s="59">
        <v>0.77500000000000002</v>
      </c>
      <c r="K26" s="59">
        <v>0.29099999999999998</v>
      </c>
      <c r="L26" s="59">
        <v>0.92500000000000004</v>
      </c>
      <c r="M26" s="59">
        <v>0.79400000000000004</v>
      </c>
      <c r="N26" s="59">
        <v>0.29099999999999998</v>
      </c>
      <c r="O26" s="59">
        <v>0.96099999999999997</v>
      </c>
      <c r="P26" s="59">
        <v>0.77100000000000002</v>
      </c>
      <c r="Q26" s="59">
        <v>0.23699999999999999</v>
      </c>
      <c r="R26" s="59">
        <v>1.179</v>
      </c>
      <c r="S26" s="59">
        <v>0.92300000000000004</v>
      </c>
      <c r="T26" s="59">
        <v>0.28000000000000003</v>
      </c>
      <c r="U26" s="59">
        <v>0.44800000000000001</v>
      </c>
      <c r="V26" s="59">
        <v>0.49299999999999999</v>
      </c>
      <c r="W26" s="59">
        <v>0.28000000000000003</v>
      </c>
      <c r="X26" s="59">
        <v>0.59499999999999997</v>
      </c>
      <c r="Y26" s="59">
        <v>0.49299999999999999</v>
      </c>
      <c r="Z26" s="59">
        <v>0.19800000000000001</v>
      </c>
      <c r="AA26" s="59">
        <v>0.43099999999999999</v>
      </c>
      <c r="AB26" s="59">
        <v>9.5000000000000001E-2</v>
      </c>
      <c r="AC26" s="59">
        <v>0.09</v>
      </c>
      <c r="AD26" s="59">
        <v>0.25900000000000001</v>
      </c>
      <c r="AE26" s="59">
        <v>7.6999999999999999E-2</v>
      </c>
      <c r="AF26" s="59">
        <v>0.36399999999999999</v>
      </c>
      <c r="AG26" s="59">
        <v>0.28899999999999998</v>
      </c>
      <c r="AH26" s="59"/>
      <c r="AI26" s="59"/>
      <c r="AJ26" s="59"/>
      <c r="AK26" s="59"/>
      <c r="AL26" s="59"/>
      <c r="AM26" s="59"/>
      <c r="AN26" s="59"/>
      <c r="AO26" s="59"/>
      <c r="AP26" s="59"/>
      <c r="AQ26" s="59"/>
      <c r="AR26" s="59"/>
      <c r="AS26" s="59"/>
      <c r="AT26" s="59"/>
      <c r="AU26" s="59"/>
      <c r="AV26" s="59"/>
      <c r="AW26" s="59"/>
      <c r="AX26" s="59"/>
      <c r="AY26" s="59"/>
      <c r="AZ26" s="59"/>
      <c r="BA26" s="59"/>
      <c r="BB26" s="59"/>
      <c r="BC26" s="59"/>
      <c r="BD26" s="59"/>
      <c r="BE26" s="59"/>
      <c r="BF26" s="59"/>
      <c r="BG26" s="59"/>
      <c r="BH26" s="59"/>
      <c r="BI26" s="59"/>
      <c r="BJ26" s="59"/>
      <c r="BK26" s="59"/>
      <c r="BL26" s="59"/>
      <c r="BM26" s="59"/>
      <c r="BN26" s="59"/>
      <c r="BO26" s="59"/>
      <c r="BP26" s="59"/>
      <c r="BQ26" s="59"/>
      <c r="BR26" s="59"/>
      <c r="BS26" s="59"/>
      <c r="BT26" s="59"/>
      <c r="BU26" s="59"/>
      <c r="BV26" s="59"/>
      <c r="BW26" s="59"/>
      <c r="BX26" s="59"/>
      <c r="BY26" s="59"/>
      <c r="BZ26" s="59"/>
      <c r="CA26" s="59"/>
      <c r="CB26" s="59"/>
      <c r="CC26" s="59"/>
      <c r="CD26" s="59"/>
      <c r="CE26" s="59"/>
      <c r="CF26" s="59"/>
      <c r="CG26" s="59"/>
      <c r="CH26" s="59"/>
      <c r="CI26" s="59"/>
      <c r="CJ26" s="59"/>
      <c r="CK26" s="59"/>
      <c r="CL26" s="59"/>
      <c r="CM26" s="59"/>
    </row>
    <row r="27" spans="1:91" x14ac:dyDescent="0.25">
      <c r="A27" s="106" t="s">
        <v>244</v>
      </c>
      <c r="B27" s="59">
        <v>0.125</v>
      </c>
      <c r="C27" s="59">
        <v>0.28000000000000003</v>
      </c>
      <c r="D27" s="59">
        <v>0.42799999999999999</v>
      </c>
      <c r="E27" s="59">
        <v>0.16</v>
      </c>
      <c r="F27" s="59">
        <v>0.40899999999999997</v>
      </c>
      <c r="G27" s="59">
        <v>0.85599999999999998</v>
      </c>
      <c r="H27" s="59">
        <v>0.115</v>
      </c>
      <c r="I27" s="59">
        <v>0.27900000000000003</v>
      </c>
      <c r="J27" s="59">
        <v>0.502</v>
      </c>
      <c r="K27" s="59">
        <v>0.13800000000000001</v>
      </c>
      <c r="L27" s="59">
        <v>0.23599999999999999</v>
      </c>
      <c r="M27" s="59">
        <v>0.30599999999999999</v>
      </c>
      <c r="N27" s="59">
        <v>0.182</v>
      </c>
      <c r="O27" s="59">
        <v>0.40500000000000003</v>
      </c>
      <c r="P27" s="59">
        <v>0.72599999999999998</v>
      </c>
      <c r="Q27" s="59">
        <v>0.128</v>
      </c>
      <c r="R27" s="59">
        <v>0.246</v>
      </c>
      <c r="S27" s="59">
        <v>0.35699999999999998</v>
      </c>
      <c r="T27" s="59">
        <v>0.111</v>
      </c>
      <c r="U27" s="59">
        <v>0.28100000000000003</v>
      </c>
      <c r="V27" s="59">
        <v>0.45300000000000001</v>
      </c>
      <c r="W27" s="59">
        <v>0.14599999999999999</v>
      </c>
      <c r="X27" s="59">
        <v>0.499</v>
      </c>
      <c r="Y27" s="59">
        <v>1.59</v>
      </c>
      <c r="Z27" s="59">
        <v>8.8999999999999996E-2</v>
      </c>
      <c r="AA27" s="59">
        <v>0.26400000000000001</v>
      </c>
      <c r="AB27" s="59">
        <v>4.3999999999999997E-2</v>
      </c>
      <c r="AC27" s="59">
        <v>0.114</v>
      </c>
      <c r="AD27" s="59">
        <v>0.159</v>
      </c>
      <c r="AE27" s="59">
        <v>0.17599999999999999</v>
      </c>
      <c r="AF27" s="59">
        <v>0.216</v>
      </c>
      <c r="AG27" s="59">
        <v>0.42299999999999999</v>
      </c>
      <c r="AH27" s="59"/>
      <c r="AI27" s="59"/>
      <c r="AJ27" s="59"/>
      <c r="AK27" s="59"/>
      <c r="AL27" s="59"/>
      <c r="AM27" s="59"/>
      <c r="AN27" s="59"/>
      <c r="AO27" s="59"/>
      <c r="AP27" s="59"/>
      <c r="AQ27" s="59"/>
      <c r="AR27" s="59"/>
      <c r="AS27" s="59"/>
      <c r="AT27" s="59"/>
      <c r="AU27" s="59"/>
      <c r="AV27" s="59"/>
      <c r="AW27" s="59"/>
      <c r="AX27" s="59"/>
      <c r="AY27" s="59"/>
      <c r="AZ27" s="59"/>
      <c r="BA27" s="59"/>
      <c r="BB27" s="59"/>
      <c r="BC27" s="59"/>
      <c r="BD27" s="59"/>
      <c r="BE27" s="59"/>
      <c r="BF27" s="59"/>
      <c r="BG27" s="59"/>
      <c r="BH27" s="59"/>
      <c r="BI27" s="59"/>
      <c r="BJ27" s="59"/>
      <c r="BK27" s="59"/>
      <c r="BL27" s="59"/>
      <c r="BM27" s="59"/>
      <c r="BN27" s="59"/>
      <c r="BO27" s="59"/>
      <c r="BP27" s="59"/>
      <c r="BQ27" s="59"/>
      <c r="BR27" s="59"/>
      <c r="BS27" s="59"/>
      <c r="BT27" s="59"/>
      <c r="BU27" s="59"/>
      <c r="BV27" s="59"/>
      <c r="BW27" s="59"/>
      <c r="BX27" s="59"/>
      <c r="BY27" s="59"/>
      <c r="BZ27" s="59"/>
      <c r="CA27" s="59"/>
      <c r="CB27" s="59"/>
      <c r="CC27" s="59"/>
      <c r="CD27" s="59"/>
      <c r="CE27" s="59"/>
      <c r="CF27" s="59"/>
      <c r="CG27" s="59"/>
      <c r="CH27" s="59"/>
      <c r="CI27" s="59"/>
      <c r="CJ27" s="59"/>
      <c r="CK27" s="59"/>
      <c r="CL27" s="59"/>
      <c r="CM27" s="59"/>
    </row>
    <row r="28" spans="1:91" x14ac:dyDescent="0.25">
      <c r="A28" s="106" t="s">
        <v>245</v>
      </c>
      <c r="B28" s="59">
        <v>6.9000000000000006E-2</v>
      </c>
      <c r="C28" s="59">
        <v>6.4000000000000001E-2</v>
      </c>
      <c r="D28" s="59">
        <v>0.248</v>
      </c>
      <c r="E28" s="59">
        <v>0.06</v>
      </c>
      <c r="F28" s="59">
        <v>7.0000000000000007E-2</v>
      </c>
      <c r="G28" s="59">
        <v>0.27700000000000002</v>
      </c>
      <c r="H28" s="59">
        <v>5.2999999999999999E-2</v>
      </c>
      <c r="I28" s="59">
        <v>5.3999999999999999E-2</v>
      </c>
      <c r="J28" s="59">
        <v>0.26500000000000001</v>
      </c>
      <c r="K28" s="59">
        <v>5.5E-2</v>
      </c>
      <c r="L28" s="59">
        <v>7.3999999999999996E-2</v>
      </c>
      <c r="M28" s="59">
        <v>0.22900000000000001</v>
      </c>
      <c r="N28" s="59">
        <v>5.5E-2</v>
      </c>
      <c r="O28" s="59">
        <v>8.2000000000000003E-2</v>
      </c>
      <c r="P28" s="59">
        <v>0.254</v>
      </c>
      <c r="Q28" s="59">
        <v>4.4999999999999998E-2</v>
      </c>
      <c r="R28" s="59">
        <v>6.4000000000000001E-2</v>
      </c>
      <c r="S28" s="59">
        <v>0.186</v>
      </c>
      <c r="T28" s="59">
        <v>5.3999999999999999E-2</v>
      </c>
      <c r="U28" s="59">
        <v>5.7000000000000002E-2</v>
      </c>
      <c r="V28" s="59">
        <v>0.36399999999999999</v>
      </c>
      <c r="W28" s="59">
        <v>4.9000000000000002E-2</v>
      </c>
      <c r="X28" s="59">
        <v>6.3E-2</v>
      </c>
      <c r="Y28" s="59">
        <v>0.39200000000000002</v>
      </c>
      <c r="Z28" s="59">
        <v>3.6999999999999998E-2</v>
      </c>
      <c r="AA28" s="59">
        <v>4.2000000000000003E-2</v>
      </c>
      <c r="AB28" s="59">
        <v>2.5000000000000001E-2</v>
      </c>
      <c r="AC28" s="59">
        <v>2.3E-2</v>
      </c>
      <c r="AD28" s="59">
        <v>0.21299999999999999</v>
      </c>
      <c r="AE28" s="59">
        <v>0.115</v>
      </c>
      <c r="AF28" s="59">
        <v>0.156</v>
      </c>
      <c r="AG28" s="59">
        <v>0.16500000000000001</v>
      </c>
      <c r="AH28" s="59"/>
      <c r="AI28" s="59"/>
      <c r="AJ28" s="59"/>
      <c r="AK28" s="59"/>
      <c r="AL28" s="59"/>
      <c r="AM28" s="59"/>
      <c r="AN28" s="59"/>
      <c r="AO28" s="59"/>
      <c r="AP28" s="59"/>
      <c r="AQ28" s="59"/>
      <c r="AR28" s="59"/>
      <c r="AS28" s="59"/>
      <c r="AT28" s="59"/>
      <c r="AU28" s="59"/>
      <c r="AV28" s="59"/>
      <c r="AW28" s="59"/>
      <c r="AX28" s="59"/>
      <c r="AY28" s="59"/>
      <c r="AZ28" s="59"/>
      <c r="BA28" s="59"/>
      <c r="BB28" s="59"/>
      <c r="BC28" s="59"/>
      <c r="BD28" s="59"/>
      <c r="BE28" s="59"/>
      <c r="BF28" s="59"/>
      <c r="BG28" s="59"/>
      <c r="BH28" s="59"/>
      <c r="BI28" s="59"/>
      <c r="BJ28" s="59"/>
      <c r="BK28" s="59"/>
      <c r="BL28" s="59"/>
      <c r="BM28" s="59"/>
      <c r="BN28" s="59"/>
      <c r="BO28" s="59"/>
      <c r="BP28" s="59"/>
      <c r="BQ28" s="59"/>
      <c r="BR28" s="59"/>
      <c r="BS28" s="59"/>
      <c r="BT28" s="59"/>
      <c r="BU28" s="59"/>
      <c r="BV28" s="59"/>
      <c r="BW28" s="59"/>
      <c r="BX28" s="59"/>
      <c r="BY28" s="59"/>
      <c r="BZ28" s="59"/>
      <c r="CA28" s="59"/>
      <c r="CB28" s="59"/>
      <c r="CC28" s="59"/>
      <c r="CD28" s="59"/>
      <c r="CE28" s="59"/>
      <c r="CF28" s="59"/>
      <c r="CG28" s="59"/>
      <c r="CH28" s="59"/>
      <c r="CI28" s="59"/>
      <c r="CJ28" s="59"/>
      <c r="CK28" s="59"/>
      <c r="CL28" s="59"/>
      <c r="CM28" s="59"/>
    </row>
    <row r="29" spans="1:91" x14ac:dyDescent="0.25">
      <c r="A29" s="106" t="s">
        <v>246</v>
      </c>
      <c r="B29" s="59">
        <v>0.191</v>
      </c>
      <c r="C29" s="59">
        <v>0.25800000000000001</v>
      </c>
      <c r="D29" s="59">
        <v>0.42599999999999999</v>
      </c>
      <c r="E29" s="59">
        <v>0.19400000000000001</v>
      </c>
      <c r="F29" s="59">
        <v>0.372</v>
      </c>
      <c r="G29" s="59">
        <v>0.42599999999999999</v>
      </c>
      <c r="H29" s="59">
        <v>0.16200000000000001</v>
      </c>
      <c r="I29" s="59">
        <v>0.26700000000000002</v>
      </c>
      <c r="J29" s="59">
        <v>0.40100000000000002</v>
      </c>
      <c r="K29" s="59">
        <v>0.41599999999999998</v>
      </c>
      <c r="L29" s="59">
        <v>0.49299999999999999</v>
      </c>
      <c r="M29" s="59">
        <v>0.91500000000000004</v>
      </c>
      <c r="N29" s="59">
        <v>0.29299999999999998</v>
      </c>
      <c r="O29" s="59">
        <v>0.70299999999999996</v>
      </c>
      <c r="P29" s="59">
        <v>0.95799999999999996</v>
      </c>
      <c r="Q29" s="59">
        <v>0.315</v>
      </c>
      <c r="R29" s="59">
        <v>0.67600000000000005</v>
      </c>
      <c r="S29" s="59">
        <v>1.3360000000000001</v>
      </c>
      <c r="T29" s="59">
        <v>0.214</v>
      </c>
      <c r="U29" s="59">
        <v>0.27700000000000002</v>
      </c>
      <c r="V29" s="59">
        <v>0.52700000000000002</v>
      </c>
      <c r="W29" s="59">
        <v>0.191</v>
      </c>
      <c r="X29" s="59">
        <v>0.39700000000000002</v>
      </c>
      <c r="Y29" s="59">
        <v>0.52300000000000002</v>
      </c>
      <c r="Z29" s="59">
        <v>0.16</v>
      </c>
      <c r="AA29" s="59">
        <v>0.27100000000000002</v>
      </c>
      <c r="AB29" s="59">
        <v>6.7000000000000004E-2</v>
      </c>
      <c r="AC29" s="59">
        <v>9.8000000000000004E-2</v>
      </c>
      <c r="AD29" s="59">
        <v>0.157</v>
      </c>
      <c r="AE29" s="59">
        <v>0.189</v>
      </c>
      <c r="AF29" s="59">
        <v>0.55800000000000005</v>
      </c>
      <c r="AG29" s="59">
        <v>0.27800000000000002</v>
      </c>
      <c r="AH29" s="59"/>
      <c r="AI29" s="59"/>
      <c r="AJ29" s="59"/>
      <c r="AK29" s="59"/>
      <c r="AL29" s="59"/>
      <c r="AM29" s="59"/>
      <c r="AN29" s="59"/>
      <c r="AO29" s="59"/>
      <c r="AP29" s="59"/>
      <c r="AQ29" s="59"/>
      <c r="AR29" s="59"/>
      <c r="AS29" s="59"/>
      <c r="AT29" s="59"/>
      <c r="AU29" s="59"/>
      <c r="AV29" s="59"/>
      <c r="AW29" s="59"/>
      <c r="AX29" s="59"/>
      <c r="AY29" s="59"/>
      <c r="AZ29" s="59"/>
      <c r="BA29" s="59"/>
      <c r="BB29" s="59"/>
      <c r="BC29" s="59"/>
      <c r="BD29" s="59"/>
      <c r="BE29" s="59"/>
      <c r="BF29" s="59"/>
      <c r="BG29" s="59"/>
      <c r="BH29" s="59"/>
      <c r="BI29" s="59"/>
      <c r="BJ29" s="59"/>
      <c r="BK29" s="59"/>
      <c r="BL29" s="59"/>
      <c r="BM29" s="59"/>
      <c r="BN29" s="59"/>
      <c r="BO29" s="59"/>
      <c r="BP29" s="59"/>
      <c r="BQ29" s="59"/>
      <c r="BR29" s="59"/>
      <c r="BS29" s="59"/>
      <c r="BT29" s="59"/>
      <c r="BU29" s="59"/>
      <c r="BV29" s="59"/>
      <c r="BW29" s="59"/>
      <c r="BX29" s="59"/>
      <c r="BY29" s="59"/>
      <c r="BZ29" s="59"/>
      <c r="CA29" s="59"/>
      <c r="CB29" s="59"/>
      <c r="CC29" s="59"/>
      <c r="CD29" s="59"/>
      <c r="CE29" s="59"/>
      <c r="CF29" s="59"/>
      <c r="CG29" s="59"/>
      <c r="CH29" s="59"/>
      <c r="CI29" s="59"/>
      <c r="CJ29" s="59"/>
      <c r="CK29" s="59"/>
      <c r="CL29" s="59"/>
      <c r="CM29" s="59"/>
    </row>
    <row r="30" spans="1:91" x14ac:dyDescent="0.25">
      <c r="A30" s="106" t="s">
        <v>247</v>
      </c>
      <c r="B30" s="59">
        <v>0</v>
      </c>
      <c r="C30" s="59">
        <v>0</v>
      </c>
      <c r="D30" s="59">
        <v>0</v>
      </c>
      <c r="E30" s="59">
        <v>0</v>
      </c>
      <c r="F30" s="59">
        <v>0</v>
      </c>
      <c r="G30" s="59">
        <v>0</v>
      </c>
      <c r="H30" s="59">
        <v>0</v>
      </c>
      <c r="I30" s="59">
        <v>0</v>
      </c>
      <c r="J30" s="59">
        <v>1.583</v>
      </c>
      <c r="K30" s="59">
        <v>0</v>
      </c>
      <c r="L30" s="59">
        <v>0</v>
      </c>
      <c r="M30" s="59">
        <v>0</v>
      </c>
      <c r="N30" s="59">
        <v>0</v>
      </c>
      <c r="O30" s="59">
        <v>0</v>
      </c>
      <c r="P30" s="59">
        <v>0</v>
      </c>
      <c r="Q30" s="59">
        <v>0</v>
      </c>
      <c r="R30" s="59">
        <v>0</v>
      </c>
      <c r="S30" s="59">
        <v>0</v>
      </c>
      <c r="T30" s="59">
        <v>0</v>
      </c>
      <c r="U30" s="59">
        <v>0</v>
      </c>
      <c r="V30" s="59">
        <v>0</v>
      </c>
      <c r="W30" s="59">
        <v>0</v>
      </c>
      <c r="X30" s="59">
        <v>0</v>
      </c>
      <c r="Y30" s="59">
        <v>0</v>
      </c>
      <c r="Z30" s="59">
        <v>0</v>
      </c>
      <c r="AA30" s="59">
        <v>0</v>
      </c>
      <c r="AB30" s="59">
        <v>0</v>
      </c>
      <c r="AC30" s="59">
        <v>0</v>
      </c>
      <c r="AD30" s="59">
        <v>0</v>
      </c>
      <c r="AE30" s="59">
        <v>0.27600000000000002</v>
      </c>
      <c r="AF30" s="59">
        <v>0</v>
      </c>
      <c r="AG30" s="59">
        <v>0</v>
      </c>
      <c r="AH30" s="59"/>
      <c r="AI30" s="59"/>
      <c r="AJ30" s="59"/>
      <c r="AK30" s="59"/>
      <c r="AL30" s="59"/>
      <c r="AM30" s="59"/>
      <c r="AN30" s="59"/>
      <c r="AO30" s="59"/>
      <c r="AP30" s="59"/>
      <c r="AQ30" s="59"/>
      <c r="AR30" s="59"/>
      <c r="AS30" s="59"/>
      <c r="AT30" s="59"/>
      <c r="AU30" s="59"/>
      <c r="AV30" s="59"/>
      <c r="AW30" s="59"/>
      <c r="AX30" s="59"/>
      <c r="AY30" s="59"/>
      <c r="AZ30" s="59"/>
      <c r="BA30" s="59"/>
      <c r="BB30" s="59"/>
      <c r="BC30" s="59"/>
      <c r="BD30" s="59"/>
      <c r="BE30" s="59"/>
      <c r="BF30" s="59"/>
      <c r="BG30" s="59"/>
      <c r="BH30" s="59"/>
      <c r="BI30" s="59"/>
      <c r="BJ30" s="59"/>
      <c r="BK30" s="59"/>
      <c r="BL30" s="59"/>
      <c r="BM30" s="59"/>
      <c r="BN30" s="59"/>
      <c r="BO30" s="59"/>
      <c r="BP30" s="59"/>
      <c r="BQ30" s="59"/>
      <c r="BR30" s="59"/>
      <c r="BS30" s="59"/>
      <c r="BT30" s="59"/>
      <c r="BU30" s="59"/>
      <c r="BV30" s="59"/>
      <c r="BW30" s="59"/>
      <c r="BX30" s="59"/>
      <c r="BY30" s="59"/>
      <c r="BZ30" s="59"/>
      <c r="CA30" s="59"/>
      <c r="CB30" s="59"/>
      <c r="CC30" s="59"/>
      <c r="CD30" s="59"/>
      <c r="CE30" s="59"/>
      <c r="CF30" s="59"/>
      <c r="CG30" s="59"/>
      <c r="CH30" s="59"/>
      <c r="CI30" s="59"/>
      <c r="CJ30" s="59"/>
      <c r="CK30" s="59"/>
      <c r="CL30" s="59"/>
      <c r="CM30" s="59"/>
    </row>
    <row r="31" spans="1:91" x14ac:dyDescent="0.25">
      <c r="A31" s="106" t="s">
        <v>248</v>
      </c>
      <c r="B31" s="59">
        <v>0</v>
      </c>
      <c r="C31" s="59">
        <v>0</v>
      </c>
      <c r="D31" s="59">
        <v>0</v>
      </c>
      <c r="E31" s="59">
        <v>0</v>
      </c>
      <c r="F31" s="59">
        <v>0</v>
      </c>
      <c r="G31" s="59">
        <v>0</v>
      </c>
      <c r="H31" s="59">
        <v>0</v>
      </c>
      <c r="I31" s="59">
        <v>0</v>
      </c>
      <c r="J31" s="59">
        <v>0</v>
      </c>
      <c r="K31" s="59">
        <v>0</v>
      </c>
      <c r="L31" s="59">
        <v>0</v>
      </c>
      <c r="M31" s="59">
        <v>0</v>
      </c>
      <c r="N31" s="59">
        <v>0</v>
      </c>
      <c r="O31" s="59">
        <v>0</v>
      </c>
      <c r="P31" s="59">
        <v>0</v>
      </c>
      <c r="Q31" s="59">
        <v>0</v>
      </c>
      <c r="R31" s="59">
        <v>0</v>
      </c>
      <c r="S31" s="59">
        <v>0</v>
      </c>
      <c r="T31" s="59">
        <v>0</v>
      </c>
      <c r="U31" s="59">
        <v>0</v>
      </c>
      <c r="V31" s="59">
        <v>0</v>
      </c>
      <c r="W31" s="59">
        <v>0</v>
      </c>
      <c r="X31" s="59">
        <v>0</v>
      </c>
      <c r="Y31" s="59">
        <v>0</v>
      </c>
      <c r="Z31" s="59">
        <v>0</v>
      </c>
      <c r="AA31" s="59">
        <v>0</v>
      </c>
      <c r="AB31" s="59">
        <v>0</v>
      </c>
      <c r="AC31" s="59">
        <v>0</v>
      </c>
      <c r="AD31" s="59">
        <v>0</v>
      </c>
      <c r="AE31" s="59">
        <v>0</v>
      </c>
      <c r="AF31" s="59">
        <v>0</v>
      </c>
      <c r="AG31" s="59">
        <v>0</v>
      </c>
      <c r="AH31" s="59"/>
      <c r="AI31" s="59"/>
      <c r="AJ31" s="59"/>
      <c r="AK31" s="59"/>
      <c r="AL31" s="59"/>
      <c r="AM31" s="59"/>
      <c r="AN31" s="59"/>
      <c r="AO31" s="59"/>
      <c r="AP31" s="59"/>
      <c r="AQ31" s="59"/>
      <c r="AR31" s="59"/>
      <c r="AS31" s="59"/>
      <c r="AT31" s="59"/>
      <c r="AU31" s="59"/>
      <c r="AV31" s="59"/>
      <c r="AW31" s="59"/>
      <c r="AX31" s="59"/>
      <c r="AY31" s="59"/>
      <c r="AZ31" s="59"/>
      <c r="BA31" s="59"/>
      <c r="BB31" s="59"/>
      <c r="BC31" s="59"/>
      <c r="BD31" s="59"/>
      <c r="BE31" s="59"/>
      <c r="BF31" s="59"/>
      <c r="BG31" s="59"/>
      <c r="BH31" s="59"/>
      <c r="BI31" s="59"/>
      <c r="BJ31" s="59"/>
      <c r="BK31" s="59"/>
      <c r="BL31" s="59"/>
      <c r="BM31" s="59"/>
      <c r="BN31" s="59"/>
      <c r="BO31" s="59"/>
      <c r="BP31" s="59"/>
      <c r="BQ31" s="59"/>
      <c r="BR31" s="59"/>
      <c r="BS31" s="59"/>
      <c r="BT31" s="59"/>
      <c r="BU31" s="59"/>
      <c r="BV31" s="59"/>
      <c r="BW31" s="59"/>
      <c r="BX31" s="59"/>
      <c r="BY31" s="59"/>
      <c r="BZ31" s="59"/>
      <c r="CA31" s="59"/>
      <c r="CB31" s="59"/>
      <c r="CC31" s="59"/>
      <c r="CD31" s="59"/>
      <c r="CE31" s="59"/>
      <c r="CF31" s="59"/>
      <c r="CG31" s="59"/>
      <c r="CH31" s="59"/>
      <c r="CI31" s="59"/>
      <c r="CJ31" s="59"/>
      <c r="CK31" s="59"/>
      <c r="CL31" s="59"/>
      <c r="CM31" s="59"/>
    </row>
    <row r="32" spans="1:91" x14ac:dyDescent="0.25">
      <c r="A32" s="106" t="s">
        <v>249</v>
      </c>
      <c r="B32" s="59">
        <v>0.502</v>
      </c>
      <c r="C32" s="59">
        <v>0.70799999999999996</v>
      </c>
      <c r="D32" s="59">
        <v>0.57299999999999995</v>
      </c>
      <c r="E32" s="59">
        <v>0.45600000000000002</v>
      </c>
      <c r="F32" s="59">
        <v>0.72199999999999998</v>
      </c>
      <c r="G32" s="59">
        <v>0.51800000000000002</v>
      </c>
      <c r="H32" s="59">
        <v>0.67</v>
      </c>
      <c r="I32" s="59">
        <v>0.79500000000000004</v>
      </c>
      <c r="J32" s="59">
        <v>0.79200000000000004</v>
      </c>
      <c r="K32" s="59">
        <v>0.68400000000000005</v>
      </c>
      <c r="L32" s="59">
        <v>1.208</v>
      </c>
      <c r="M32" s="59">
        <v>0.98599999999999999</v>
      </c>
      <c r="N32" s="59">
        <v>0.59199999999999997</v>
      </c>
      <c r="O32" s="59">
        <v>0.86799999999999999</v>
      </c>
      <c r="P32" s="59">
        <v>0.70799999999999996</v>
      </c>
      <c r="Q32" s="59">
        <v>0.76400000000000001</v>
      </c>
      <c r="R32" s="59">
        <v>1.661</v>
      </c>
      <c r="S32" s="59">
        <v>2.4990000000000001</v>
      </c>
      <c r="T32" s="59">
        <v>0.47799999999999998</v>
      </c>
      <c r="U32" s="59">
        <v>0.98599999999999999</v>
      </c>
      <c r="V32" s="59">
        <v>0.55900000000000005</v>
      </c>
      <c r="W32" s="59">
        <v>0.436</v>
      </c>
      <c r="X32" s="59">
        <v>0.70799999999999996</v>
      </c>
      <c r="Y32" s="59">
        <v>0.439</v>
      </c>
      <c r="Z32" s="59">
        <v>0.62</v>
      </c>
      <c r="AA32" s="59">
        <v>1.298</v>
      </c>
      <c r="AB32" s="59">
        <v>0.246</v>
      </c>
      <c r="AC32" s="59">
        <v>0.25600000000000001</v>
      </c>
      <c r="AD32" s="59">
        <v>0.51700000000000002</v>
      </c>
      <c r="AE32" s="59">
        <v>1.054</v>
      </c>
      <c r="AF32" s="59">
        <v>0.372</v>
      </c>
      <c r="AG32" s="59">
        <v>0.36699999999999999</v>
      </c>
      <c r="AH32" s="59"/>
      <c r="AI32" s="59"/>
      <c r="AJ32" s="59"/>
      <c r="AK32" s="59"/>
      <c r="AL32" s="59"/>
      <c r="AM32" s="59"/>
      <c r="AN32" s="59"/>
      <c r="AO32" s="59"/>
      <c r="AP32" s="59"/>
      <c r="AQ32" s="59"/>
      <c r="AR32" s="59"/>
      <c r="AS32" s="59"/>
      <c r="AT32" s="59"/>
      <c r="AU32" s="59"/>
      <c r="AV32" s="59"/>
      <c r="AW32" s="59"/>
      <c r="AX32" s="59"/>
      <c r="AY32" s="59"/>
      <c r="AZ32" s="59"/>
      <c r="BA32" s="59"/>
      <c r="BB32" s="59"/>
      <c r="BC32" s="59"/>
      <c r="BD32" s="59"/>
      <c r="BE32" s="59"/>
      <c r="BF32" s="59"/>
      <c r="BG32" s="59"/>
      <c r="BH32" s="59"/>
      <c r="BI32" s="59"/>
      <c r="BJ32" s="59"/>
      <c r="BK32" s="59"/>
      <c r="BL32" s="59"/>
      <c r="BM32" s="59"/>
      <c r="BN32" s="59"/>
      <c r="BO32" s="59"/>
      <c r="BP32" s="59"/>
      <c r="BQ32" s="59"/>
      <c r="BR32" s="59"/>
      <c r="BS32" s="59"/>
      <c r="BT32" s="59"/>
      <c r="BU32" s="59"/>
      <c r="BV32" s="59"/>
      <c r="BW32" s="59"/>
      <c r="BX32" s="59"/>
      <c r="BY32" s="59"/>
      <c r="BZ32" s="59"/>
      <c r="CA32" s="59"/>
      <c r="CB32" s="59"/>
      <c r="CC32" s="59"/>
      <c r="CD32" s="59"/>
      <c r="CE32" s="59"/>
      <c r="CF32" s="59"/>
      <c r="CG32" s="59"/>
      <c r="CH32" s="59"/>
      <c r="CI32" s="59"/>
      <c r="CJ32" s="59"/>
      <c r="CK32" s="59"/>
      <c r="CL32" s="59"/>
      <c r="CM32" s="59"/>
    </row>
    <row r="33" spans="1:91" x14ac:dyDescent="0.25">
      <c r="A33" s="106" t="s">
        <v>250</v>
      </c>
      <c r="B33" s="59">
        <v>0.55400000000000005</v>
      </c>
      <c r="C33" s="59">
        <v>0.43099999999999999</v>
      </c>
      <c r="D33" s="59">
        <v>0.42199999999999999</v>
      </c>
      <c r="E33" s="59">
        <v>0.34599999999999997</v>
      </c>
      <c r="F33" s="59">
        <v>0.27300000000000002</v>
      </c>
      <c r="G33" s="59">
        <v>0.249</v>
      </c>
      <c r="H33" s="59">
        <v>0.67100000000000004</v>
      </c>
      <c r="I33" s="59">
        <v>0.56999999999999995</v>
      </c>
      <c r="J33" s="59">
        <v>0.75900000000000001</v>
      </c>
      <c r="K33" s="59">
        <v>0.996</v>
      </c>
      <c r="L33" s="59">
        <v>0.90300000000000002</v>
      </c>
      <c r="M33" s="59">
        <v>0.93899999999999995</v>
      </c>
      <c r="N33" s="59">
        <v>0.56000000000000005</v>
      </c>
      <c r="O33" s="59">
        <v>0.46700000000000003</v>
      </c>
      <c r="P33" s="59">
        <v>0.46500000000000002</v>
      </c>
      <c r="Q33" s="59">
        <v>1.25</v>
      </c>
      <c r="R33" s="59">
        <v>0.86399999999999999</v>
      </c>
      <c r="S33" s="59">
        <v>1.3460000000000001</v>
      </c>
      <c r="T33" s="59">
        <v>0.61</v>
      </c>
      <c r="U33" s="59">
        <v>0.51700000000000002</v>
      </c>
      <c r="V33" s="59">
        <v>0.49099999999999999</v>
      </c>
      <c r="W33" s="59">
        <v>0.35699999999999998</v>
      </c>
      <c r="X33" s="59">
        <v>0.28100000000000003</v>
      </c>
      <c r="Y33" s="59">
        <v>0.22900000000000001</v>
      </c>
      <c r="Z33" s="59">
        <v>0.622</v>
      </c>
      <c r="AA33" s="59">
        <v>0.496</v>
      </c>
      <c r="AB33" s="59">
        <v>0.22600000000000001</v>
      </c>
      <c r="AC33" s="59">
        <v>0.14000000000000001</v>
      </c>
      <c r="AD33" s="59">
        <v>1.026</v>
      </c>
      <c r="AE33" s="59">
        <v>1.0449999999999999</v>
      </c>
      <c r="AF33" s="59">
        <v>0.30499999999999999</v>
      </c>
      <c r="AG33" s="59">
        <v>0.36699999999999999</v>
      </c>
      <c r="AH33" s="59"/>
      <c r="AI33" s="59"/>
      <c r="AJ33" s="59"/>
      <c r="AK33" s="59"/>
      <c r="AL33" s="59"/>
      <c r="AM33" s="59"/>
      <c r="AN33" s="59"/>
      <c r="AO33" s="59"/>
      <c r="AP33" s="59"/>
      <c r="AQ33" s="59"/>
      <c r="AR33" s="59"/>
      <c r="AS33" s="59"/>
      <c r="AT33" s="59"/>
      <c r="AU33" s="59"/>
      <c r="AV33" s="59"/>
      <c r="AW33" s="59"/>
      <c r="AX33" s="59"/>
      <c r="AY33" s="59"/>
      <c r="AZ33" s="59"/>
      <c r="BA33" s="59"/>
      <c r="BB33" s="59"/>
      <c r="BC33" s="59"/>
      <c r="BD33" s="59"/>
      <c r="BE33" s="59"/>
      <c r="BF33" s="59"/>
      <c r="BG33" s="59"/>
      <c r="BH33" s="59"/>
      <c r="BI33" s="59"/>
      <c r="BJ33" s="59"/>
      <c r="BK33" s="59"/>
      <c r="BL33" s="59"/>
      <c r="BM33" s="59"/>
      <c r="BN33" s="59"/>
      <c r="BO33" s="59"/>
      <c r="BP33" s="59"/>
      <c r="BQ33" s="59"/>
      <c r="BR33" s="59"/>
      <c r="BS33" s="59"/>
      <c r="BT33" s="59"/>
      <c r="BU33" s="59"/>
      <c r="BV33" s="59"/>
      <c r="BW33" s="59"/>
      <c r="BX33" s="59"/>
      <c r="BY33" s="59"/>
      <c r="BZ33" s="59"/>
      <c r="CA33" s="59"/>
      <c r="CB33" s="59"/>
      <c r="CC33" s="59"/>
      <c r="CD33" s="59"/>
      <c r="CE33" s="59"/>
      <c r="CF33" s="59"/>
      <c r="CG33" s="59"/>
      <c r="CH33" s="59"/>
      <c r="CI33" s="59"/>
      <c r="CJ33" s="59"/>
      <c r="CK33" s="59"/>
      <c r="CL33" s="59"/>
      <c r="CM33" s="59"/>
    </row>
    <row r="34" spans="1:91" x14ac:dyDescent="0.25">
      <c r="A34" s="106" t="s">
        <v>251</v>
      </c>
      <c r="B34" s="59">
        <v>0</v>
      </c>
      <c r="C34" s="59">
        <v>0</v>
      </c>
      <c r="D34" s="59">
        <v>0</v>
      </c>
      <c r="E34" s="59">
        <v>0.83099999999999996</v>
      </c>
      <c r="F34" s="59">
        <v>0.112</v>
      </c>
      <c r="G34" s="59">
        <v>0.38400000000000001</v>
      </c>
      <c r="H34" s="59">
        <v>0</v>
      </c>
      <c r="I34" s="59">
        <v>0</v>
      </c>
      <c r="J34" s="59">
        <v>0.21</v>
      </c>
      <c r="K34" s="59">
        <v>0</v>
      </c>
      <c r="L34" s="59">
        <v>0</v>
      </c>
      <c r="M34" s="59">
        <v>0</v>
      </c>
      <c r="N34" s="59">
        <v>0</v>
      </c>
      <c r="O34" s="59">
        <v>0</v>
      </c>
      <c r="P34" s="59">
        <v>1.32</v>
      </c>
      <c r="Q34" s="59">
        <v>0</v>
      </c>
      <c r="R34" s="59">
        <v>0</v>
      </c>
      <c r="S34" s="59">
        <v>0</v>
      </c>
      <c r="T34" s="59">
        <v>0</v>
      </c>
      <c r="U34" s="59">
        <v>0</v>
      </c>
      <c r="V34" s="59">
        <v>0</v>
      </c>
      <c r="W34" s="59">
        <v>1.0449999999999999</v>
      </c>
      <c r="X34" s="59">
        <v>0</v>
      </c>
      <c r="Y34" s="59">
        <v>1.1859999999999999</v>
      </c>
      <c r="Z34" s="59">
        <v>0</v>
      </c>
      <c r="AA34" s="59">
        <v>0</v>
      </c>
      <c r="AB34" s="59">
        <v>0</v>
      </c>
      <c r="AC34" s="59">
        <v>0</v>
      </c>
      <c r="AD34" s="59">
        <v>0</v>
      </c>
      <c r="AE34" s="59">
        <v>0</v>
      </c>
      <c r="AF34" s="59">
        <v>0</v>
      </c>
      <c r="AG34" s="59">
        <v>0</v>
      </c>
      <c r="AH34" s="59"/>
      <c r="AI34" s="59"/>
      <c r="AJ34" s="59"/>
      <c r="AK34" s="59"/>
      <c r="AL34" s="59"/>
      <c r="AM34" s="59"/>
      <c r="AN34" s="59"/>
      <c r="AO34" s="59"/>
      <c r="AP34" s="59"/>
      <c r="AQ34" s="59"/>
      <c r="AR34" s="59"/>
      <c r="AS34" s="59"/>
      <c r="AT34" s="59"/>
      <c r="AU34" s="59"/>
      <c r="AV34" s="59"/>
      <c r="AW34" s="59"/>
      <c r="AX34" s="59"/>
      <c r="AY34" s="59"/>
      <c r="AZ34" s="59"/>
      <c r="BA34" s="59"/>
      <c r="BB34" s="59"/>
      <c r="BC34" s="59"/>
      <c r="BD34" s="59"/>
      <c r="BE34" s="59"/>
      <c r="BF34" s="59"/>
      <c r="BG34" s="59"/>
      <c r="BH34" s="59"/>
      <c r="BI34" s="59"/>
      <c r="BJ34" s="59"/>
      <c r="BK34" s="59"/>
      <c r="BL34" s="59"/>
      <c r="BM34" s="59"/>
      <c r="BN34" s="59"/>
      <c r="BO34" s="59"/>
      <c r="BP34" s="59"/>
      <c r="BQ34" s="59"/>
      <c r="BR34" s="59"/>
      <c r="BS34" s="59"/>
      <c r="BT34" s="59"/>
      <c r="BU34" s="59"/>
      <c r="BV34" s="59"/>
      <c r="BW34" s="59"/>
      <c r="BX34" s="59"/>
      <c r="BY34" s="59"/>
      <c r="BZ34" s="59"/>
      <c r="CA34" s="59"/>
      <c r="CB34" s="59"/>
      <c r="CC34" s="59"/>
      <c r="CD34" s="59"/>
      <c r="CE34" s="59"/>
      <c r="CF34" s="59"/>
      <c r="CG34" s="59"/>
      <c r="CH34" s="59"/>
      <c r="CI34" s="59"/>
      <c r="CJ34" s="59"/>
      <c r="CK34" s="59"/>
      <c r="CL34" s="59"/>
      <c r="CM34" s="59"/>
    </row>
    <row r="35" spans="1:91" x14ac:dyDescent="0.25">
      <c r="A35" s="106" t="s">
        <v>252</v>
      </c>
      <c r="B35" s="59">
        <v>0</v>
      </c>
      <c r="C35" s="59">
        <v>0</v>
      </c>
      <c r="D35" s="59">
        <v>0</v>
      </c>
      <c r="E35" s="59">
        <v>0</v>
      </c>
      <c r="F35" s="59">
        <v>0</v>
      </c>
      <c r="G35" s="59">
        <v>0</v>
      </c>
      <c r="H35" s="59">
        <v>0</v>
      </c>
      <c r="I35" s="59">
        <v>0</v>
      </c>
      <c r="J35" s="59">
        <v>0</v>
      </c>
      <c r="K35" s="59">
        <v>0</v>
      </c>
      <c r="L35" s="59">
        <v>0</v>
      </c>
      <c r="M35" s="59">
        <v>0</v>
      </c>
      <c r="N35" s="59">
        <v>0</v>
      </c>
      <c r="O35" s="59">
        <v>1.6910000000000001</v>
      </c>
      <c r="P35" s="59">
        <v>2.577</v>
      </c>
      <c r="Q35" s="59">
        <v>0</v>
      </c>
      <c r="R35" s="59">
        <v>0</v>
      </c>
      <c r="S35" s="59">
        <v>0</v>
      </c>
      <c r="T35" s="59">
        <v>0</v>
      </c>
      <c r="U35" s="59">
        <v>0</v>
      </c>
      <c r="V35" s="59">
        <v>0</v>
      </c>
      <c r="W35" s="59">
        <v>0</v>
      </c>
      <c r="X35" s="59">
        <v>0.45500000000000002</v>
      </c>
      <c r="Y35" s="59">
        <v>0.58399999999999996</v>
      </c>
      <c r="Z35" s="59">
        <v>0</v>
      </c>
      <c r="AA35" s="59">
        <v>0</v>
      </c>
      <c r="AB35" s="59">
        <v>0</v>
      </c>
      <c r="AC35" s="59">
        <v>0</v>
      </c>
      <c r="AD35" s="59">
        <v>0</v>
      </c>
      <c r="AE35" s="59">
        <v>0</v>
      </c>
      <c r="AF35" s="59">
        <v>0</v>
      </c>
      <c r="AG35" s="59">
        <v>0</v>
      </c>
      <c r="AH35" s="59"/>
      <c r="AI35" s="59"/>
      <c r="AJ35" s="59"/>
      <c r="AK35" s="59"/>
      <c r="AL35" s="59"/>
      <c r="AM35" s="59"/>
      <c r="AN35" s="59"/>
      <c r="AO35" s="59"/>
      <c r="AP35" s="59"/>
      <c r="AQ35" s="59"/>
      <c r="AR35" s="59"/>
      <c r="AS35" s="59"/>
      <c r="AT35" s="59"/>
      <c r="AU35" s="59"/>
      <c r="AV35" s="59"/>
      <c r="AW35" s="59"/>
      <c r="AX35" s="59"/>
      <c r="AY35" s="59"/>
      <c r="AZ35" s="59"/>
      <c r="BA35" s="59"/>
      <c r="BB35" s="59"/>
      <c r="BC35" s="59"/>
      <c r="BD35" s="59"/>
      <c r="BE35" s="59"/>
      <c r="BF35" s="59"/>
      <c r="BG35" s="59"/>
      <c r="BH35" s="59"/>
      <c r="BI35" s="59"/>
      <c r="BJ35" s="59"/>
      <c r="BK35" s="59"/>
      <c r="BL35" s="59"/>
      <c r="BM35" s="59"/>
      <c r="BN35" s="59"/>
      <c r="BO35" s="59"/>
      <c r="BP35" s="59"/>
      <c r="BQ35" s="59"/>
      <c r="BR35" s="59"/>
      <c r="BS35" s="59"/>
      <c r="BT35" s="59"/>
      <c r="BU35" s="59"/>
      <c r="BV35" s="59"/>
      <c r="BW35" s="59"/>
      <c r="BX35" s="59"/>
      <c r="BY35" s="59"/>
      <c r="BZ35" s="59"/>
      <c r="CA35" s="59"/>
      <c r="CB35" s="59"/>
      <c r="CC35" s="59"/>
      <c r="CD35" s="59"/>
      <c r="CE35" s="59"/>
      <c r="CF35" s="59"/>
      <c r="CG35" s="59"/>
      <c r="CH35" s="59"/>
      <c r="CI35" s="59"/>
      <c r="CJ35" s="59"/>
      <c r="CK35" s="59"/>
      <c r="CL35" s="59"/>
      <c r="CM35" s="59"/>
    </row>
    <row r="36" spans="1:91" x14ac:dyDescent="0.25">
      <c r="A36" s="106" t="s">
        <v>253</v>
      </c>
      <c r="B36" s="59">
        <v>0</v>
      </c>
      <c r="C36" s="59">
        <v>0</v>
      </c>
      <c r="D36" s="59">
        <v>0</v>
      </c>
      <c r="E36" s="59">
        <v>0</v>
      </c>
      <c r="F36" s="59">
        <v>0</v>
      </c>
      <c r="G36" s="59">
        <v>0</v>
      </c>
      <c r="H36" s="59">
        <v>0</v>
      </c>
      <c r="I36" s="59">
        <v>0</v>
      </c>
      <c r="J36" s="59">
        <v>0</v>
      </c>
      <c r="K36" s="59">
        <v>0</v>
      </c>
      <c r="L36" s="59">
        <v>0</v>
      </c>
      <c r="M36" s="59">
        <v>0</v>
      </c>
      <c r="N36" s="59">
        <v>0</v>
      </c>
      <c r="O36" s="59">
        <v>1.6910000000000001</v>
      </c>
      <c r="P36" s="59">
        <v>2.577</v>
      </c>
      <c r="Q36" s="59">
        <v>0</v>
      </c>
      <c r="R36" s="59">
        <v>0</v>
      </c>
      <c r="S36" s="59">
        <v>0</v>
      </c>
      <c r="T36" s="59">
        <v>0</v>
      </c>
      <c r="U36" s="59">
        <v>0</v>
      </c>
      <c r="V36" s="59">
        <v>0</v>
      </c>
      <c r="W36" s="59">
        <v>0</v>
      </c>
      <c r="X36" s="59">
        <v>0.45500000000000002</v>
      </c>
      <c r="Y36" s="59">
        <v>0.58399999999999996</v>
      </c>
      <c r="Z36" s="59">
        <v>0</v>
      </c>
      <c r="AA36" s="59">
        <v>0</v>
      </c>
      <c r="AB36" s="59">
        <v>0</v>
      </c>
      <c r="AC36" s="59">
        <v>0</v>
      </c>
      <c r="AD36" s="59">
        <v>0</v>
      </c>
      <c r="AE36" s="59">
        <v>0</v>
      </c>
      <c r="AF36" s="59">
        <v>0</v>
      </c>
      <c r="AG36" s="59">
        <v>0</v>
      </c>
      <c r="AH36" s="59"/>
      <c r="AI36" s="59"/>
      <c r="AJ36" s="59"/>
      <c r="AK36" s="59"/>
      <c r="AL36" s="59"/>
      <c r="AM36" s="59"/>
      <c r="AN36" s="59"/>
      <c r="AO36" s="59"/>
      <c r="AP36" s="59"/>
      <c r="AQ36" s="59"/>
      <c r="AR36" s="59"/>
      <c r="AS36" s="59"/>
      <c r="AT36" s="59"/>
      <c r="AU36" s="59"/>
      <c r="AV36" s="59"/>
      <c r="AW36" s="59"/>
      <c r="AX36" s="59"/>
      <c r="AY36" s="59"/>
      <c r="AZ36" s="59"/>
      <c r="BA36" s="59"/>
      <c r="BB36" s="59"/>
      <c r="BC36" s="59"/>
      <c r="BD36" s="59"/>
      <c r="BE36" s="59"/>
      <c r="BF36" s="59"/>
      <c r="BG36" s="59"/>
      <c r="BH36" s="59"/>
      <c r="BI36" s="59"/>
      <c r="BJ36" s="59"/>
      <c r="BK36" s="59"/>
      <c r="BL36" s="59"/>
      <c r="BM36" s="59"/>
      <c r="BN36" s="59"/>
      <c r="BO36" s="59"/>
      <c r="BP36" s="59"/>
      <c r="BQ36" s="59"/>
      <c r="BR36" s="59"/>
      <c r="BS36" s="59"/>
      <c r="BT36" s="59"/>
      <c r="BU36" s="59"/>
      <c r="BV36" s="59"/>
      <c r="BW36" s="59"/>
      <c r="BX36" s="59"/>
      <c r="BY36" s="59"/>
      <c r="BZ36" s="59"/>
      <c r="CA36" s="59"/>
      <c r="CB36" s="59"/>
      <c r="CC36" s="59"/>
      <c r="CD36" s="59"/>
      <c r="CE36" s="59"/>
      <c r="CF36" s="59"/>
      <c r="CG36" s="59"/>
      <c r="CH36" s="59"/>
      <c r="CI36" s="59"/>
      <c r="CJ36" s="59"/>
      <c r="CK36" s="59"/>
      <c r="CL36" s="59"/>
      <c r="CM36" s="59"/>
    </row>
    <row r="37" spans="1:91" x14ac:dyDescent="0.25">
      <c r="A37" s="106" t="s">
        <v>254</v>
      </c>
      <c r="B37" s="59">
        <v>0</v>
      </c>
      <c r="C37" s="59">
        <v>0</v>
      </c>
      <c r="D37" s="59">
        <v>0</v>
      </c>
      <c r="E37" s="59">
        <v>0</v>
      </c>
      <c r="F37" s="59">
        <v>0</v>
      </c>
      <c r="G37" s="59">
        <v>0</v>
      </c>
      <c r="H37" s="59">
        <v>0</v>
      </c>
      <c r="I37" s="59">
        <v>0</v>
      </c>
      <c r="J37" s="59">
        <v>0</v>
      </c>
      <c r="K37" s="59">
        <v>0</v>
      </c>
      <c r="L37" s="59">
        <v>0</v>
      </c>
      <c r="M37" s="59">
        <v>0</v>
      </c>
      <c r="N37" s="59">
        <v>0</v>
      </c>
      <c r="O37" s="59">
        <v>1.1319999999999999</v>
      </c>
      <c r="P37" s="59">
        <v>1.625</v>
      </c>
      <c r="Q37" s="59">
        <v>0</v>
      </c>
      <c r="R37" s="59">
        <v>0</v>
      </c>
      <c r="S37" s="59">
        <v>0</v>
      </c>
      <c r="T37" s="59">
        <v>0</v>
      </c>
      <c r="U37" s="59">
        <v>0</v>
      </c>
      <c r="V37" s="59">
        <v>0</v>
      </c>
      <c r="W37" s="59">
        <v>0</v>
      </c>
      <c r="X37" s="59">
        <v>0</v>
      </c>
      <c r="Y37" s="59">
        <v>0</v>
      </c>
      <c r="Z37" s="59">
        <v>0</v>
      </c>
      <c r="AA37" s="59">
        <v>0</v>
      </c>
      <c r="AB37" s="59">
        <v>0</v>
      </c>
      <c r="AC37" s="59">
        <v>0</v>
      </c>
      <c r="AD37" s="59">
        <v>1.131</v>
      </c>
      <c r="AE37" s="59">
        <v>0</v>
      </c>
      <c r="AF37" s="59">
        <v>0</v>
      </c>
      <c r="AG37" s="59">
        <v>0</v>
      </c>
      <c r="AH37" s="59"/>
      <c r="AI37" s="59"/>
      <c r="AJ37" s="59"/>
      <c r="AK37" s="59"/>
      <c r="AL37" s="59"/>
      <c r="AM37" s="59"/>
      <c r="AN37" s="59"/>
      <c r="AO37" s="59"/>
      <c r="AP37" s="59"/>
      <c r="AQ37" s="59"/>
      <c r="AR37" s="59"/>
      <c r="AS37" s="59"/>
      <c r="AT37" s="59"/>
      <c r="AU37" s="59"/>
      <c r="AV37" s="59"/>
      <c r="AW37" s="59"/>
      <c r="AX37" s="59"/>
      <c r="AY37" s="59"/>
      <c r="AZ37" s="59"/>
      <c r="BA37" s="59"/>
      <c r="BB37" s="59"/>
      <c r="BC37" s="59"/>
      <c r="BD37" s="59"/>
      <c r="BE37" s="59"/>
      <c r="BF37" s="59"/>
      <c r="BG37" s="59"/>
      <c r="BH37" s="59"/>
      <c r="BI37" s="59"/>
      <c r="BJ37" s="59"/>
      <c r="BK37" s="59"/>
      <c r="BL37" s="59"/>
      <c r="BM37" s="59"/>
      <c r="BN37" s="59"/>
      <c r="BO37" s="59"/>
      <c r="BP37" s="59"/>
      <c r="BQ37" s="59"/>
      <c r="BR37" s="59"/>
      <c r="BS37" s="59"/>
      <c r="BT37" s="59"/>
      <c r="BU37" s="59"/>
      <c r="BV37" s="59"/>
      <c r="BW37" s="59"/>
      <c r="BX37" s="59"/>
      <c r="BY37" s="59"/>
      <c r="BZ37" s="59"/>
      <c r="CA37" s="59"/>
      <c r="CB37" s="59"/>
      <c r="CC37" s="59"/>
      <c r="CD37" s="59"/>
      <c r="CE37" s="59"/>
      <c r="CF37" s="59"/>
      <c r="CG37" s="59"/>
      <c r="CH37" s="59"/>
      <c r="CI37" s="59"/>
      <c r="CJ37" s="59"/>
      <c r="CK37" s="59"/>
      <c r="CL37" s="59"/>
      <c r="CM37" s="59"/>
    </row>
    <row r="38" spans="1:91" x14ac:dyDescent="0.25">
      <c r="A38" s="106" t="s">
        <v>255</v>
      </c>
      <c r="B38" s="59">
        <v>-2</v>
      </c>
      <c r="C38" s="59">
        <v>-2</v>
      </c>
      <c r="D38" s="59">
        <v>-2</v>
      </c>
      <c r="E38" s="59">
        <v>-2</v>
      </c>
      <c r="F38" s="59">
        <v>-2</v>
      </c>
      <c r="G38" s="59">
        <v>-2</v>
      </c>
      <c r="H38" s="59">
        <v>-2</v>
      </c>
      <c r="I38" s="59">
        <v>-2</v>
      </c>
      <c r="J38" s="59">
        <v>-2</v>
      </c>
      <c r="K38" s="59">
        <v>-2</v>
      </c>
      <c r="L38" s="59">
        <v>-2</v>
      </c>
      <c r="M38" s="59">
        <v>-2</v>
      </c>
      <c r="N38" s="59">
        <v>-2</v>
      </c>
      <c r="O38" s="59">
        <v>-2</v>
      </c>
      <c r="P38" s="59">
        <v>-2</v>
      </c>
      <c r="Q38" s="59">
        <v>-2</v>
      </c>
      <c r="R38" s="59">
        <v>-2</v>
      </c>
      <c r="S38" s="59">
        <v>-2</v>
      </c>
      <c r="T38" s="59">
        <v>-2</v>
      </c>
      <c r="U38" s="59">
        <v>-2</v>
      </c>
      <c r="V38" s="59">
        <v>-2</v>
      </c>
      <c r="W38" s="59">
        <v>-2</v>
      </c>
      <c r="X38" s="59">
        <v>-2</v>
      </c>
      <c r="Y38" s="59">
        <v>-2</v>
      </c>
      <c r="Z38" s="59">
        <v>-2</v>
      </c>
      <c r="AA38" s="59">
        <v>-2</v>
      </c>
      <c r="AB38" s="59">
        <v>-2</v>
      </c>
      <c r="AC38" s="59">
        <v>-2</v>
      </c>
      <c r="AD38" s="59">
        <v>-2</v>
      </c>
      <c r="AE38" s="59">
        <v>-2</v>
      </c>
      <c r="AF38" s="59">
        <v>-2</v>
      </c>
      <c r="AG38" s="59">
        <v>-2</v>
      </c>
      <c r="AH38" s="59"/>
      <c r="AI38" s="59"/>
      <c r="AJ38" s="59"/>
      <c r="AK38" s="59"/>
      <c r="AL38" s="59"/>
      <c r="AM38" s="59"/>
      <c r="AN38" s="59"/>
      <c r="AO38" s="59"/>
      <c r="AP38" s="59"/>
      <c r="AQ38" s="59"/>
      <c r="AR38" s="59"/>
      <c r="AS38" s="59"/>
      <c r="AT38" s="59"/>
      <c r="AU38" s="59"/>
      <c r="AV38" s="59"/>
      <c r="AW38" s="59"/>
      <c r="AX38" s="59"/>
      <c r="AY38" s="59"/>
      <c r="AZ38" s="59"/>
      <c r="BA38" s="59"/>
      <c r="BB38" s="59"/>
      <c r="BC38" s="59"/>
      <c r="BD38" s="59"/>
      <c r="BE38" s="59"/>
      <c r="BF38" s="59"/>
      <c r="BG38" s="59"/>
      <c r="BH38" s="59"/>
      <c r="BI38" s="59"/>
      <c r="BJ38" s="59"/>
      <c r="BK38" s="59"/>
      <c r="BL38" s="59"/>
      <c r="BM38" s="59"/>
      <c r="BN38" s="59"/>
      <c r="BO38" s="59"/>
      <c r="BP38" s="59"/>
      <c r="BQ38" s="59"/>
      <c r="BR38" s="59"/>
      <c r="BS38" s="59"/>
      <c r="BT38" s="59"/>
      <c r="BU38" s="59"/>
      <c r="BV38" s="59"/>
      <c r="BW38" s="59"/>
      <c r="BX38" s="59"/>
      <c r="BY38" s="59"/>
      <c r="BZ38" s="59"/>
      <c r="CA38" s="59"/>
      <c r="CB38" s="59"/>
      <c r="CC38" s="59"/>
      <c r="CD38" s="59"/>
      <c r="CE38" s="59"/>
      <c r="CF38" s="59"/>
      <c r="CG38" s="59"/>
      <c r="CH38" s="59"/>
      <c r="CI38" s="59"/>
      <c r="CJ38" s="59"/>
      <c r="CK38" s="59"/>
      <c r="CL38" s="59"/>
      <c r="CM38" s="59"/>
    </row>
    <row r="39" spans="1:91" x14ac:dyDescent="0.25">
      <c r="A39" s="106" t="s">
        <v>256</v>
      </c>
      <c r="B39" s="59">
        <v>0.157</v>
      </c>
      <c r="C39" s="59">
        <v>0.152</v>
      </c>
      <c r="D39" s="59">
        <v>0.126</v>
      </c>
      <c r="E39" s="59">
        <v>0.34200000000000003</v>
      </c>
      <c r="F39" s="59">
        <v>0.34200000000000003</v>
      </c>
      <c r="G39" s="59">
        <v>0.27900000000000003</v>
      </c>
      <c r="H39" s="59">
        <v>0.503</v>
      </c>
      <c r="I39" s="59">
        <v>0.52100000000000002</v>
      </c>
      <c r="J39" s="59">
        <v>0.7</v>
      </c>
      <c r="K39" s="59">
        <v>0.20899999999999999</v>
      </c>
      <c r="L39" s="59">
        <v>0.20300000000000001</v>
      </c>
      <c r="M39" s="59">
        <v>0.16900000000000001</v>
      </c>
      <c r="N39" s="59">
        <v>0.34200000000000003</v>
      </c>
      <c r="O39" s="59">
        <v>0.34200000000000003</v>
      </c>
      <c r="P39" s="59">
        <v>0.27900000000000003</v>
      </c>
      <c r="Q39" s="59">
        <v>0.79300000000000004</v>
      </c>
      <c r="R39" s="59">
        <v>0.82899999999999996</v>
      </c>
      <c r="S39" s="59">
        <v>2.72</v>
      </c>
      <c r="T39" s="59">
        <v>0.14699999999999999</v>
      </c>
      <c r="U39" s="59">
        <v>0.14199999999999999</v>
      </c>
      <c r="V39" s="59">
        <v>0.10199999999999999</v>
      </c>
      <c r="W39" s="59">
        <v>0.27900000000000003</v>
      </c>
      <c r="X39" s="59">
        <v>0.27900000000000003</v>
      </c>
      <c r="Y39" s="59">
        <v>0.19700000000000001</v>
      </c>
      <c r="Z39" s="59">
        <v>0.435</v>
      </c>
      <c r="AA39" s="59">
        <v>0.45300000000000001</v>
      </c>
      <c r="AB39" s="59">
        <v>0.04</v>
      </c>
      <c r="AC39" s="59">
        <v>0.23300000000000001</v>
      </c>
      <c r="AD39" s="59">
        <v>0.85499999999999998</v>
      </c>
      <c r="AE39" s="59">
        <v>0.44500000000000001</v>
      </c>
      <c r="AF39" s="59">
        <v>8.5000000000000006E-2</v>
      </c>
      <c r="AG39" s="59">
        <v>1.7000000000000001E-2</v>
      </c>
      <c r="AH39" s="59"/>
      <c r="AI39" s="59"/>
      <c r="AJ39" s="59"/>
      <c r="AK39" s="59"/>
      <c r="AL39" s="59"/>
      <c r="AM39" s="59"/>
      <c r="AN39" s="59"/>
      <c r="AO39" s="59"/>
      <c r="AP39" s="59"/>
      <c r="AQ39" s="59"/>
      <c r="AR39" s="59"/>
      <c r="AS39" s="59"/>
      <c r="AT39" s="59"/>
      <c r="AU39" s="59"/>
      <c r="AV39" s="59"/>
      <c r="AW39" s="59"/>
      <c r="AX39" s="59"/>
      <c r="AY39" s="59"/>
      <c r="AZ39" s="59"/>
      <c r="BA39" s="59"/>
      <c r="BB39" s="59"/>
      <c r="BC39" s="59"/>
      <c r="BD39" s="59"/>
      <c r="BE39" s="59"/>
      <c r="BF39" s="59"/>
      <c r="BG39" s="59"/>
      <c r="BH39" s="59"/>
      <c r="BI39" s="59"/>
      <c r="BJ39" s="59"/>
      <c r="BK39" s="59"/>
      <c r="BL39" s="59"/>
      <c r="BM39" s="59"/>
      <c r="BN39" s="59"/>
      <c r="BO39" s="59"/>
      <c r="BP39" s="59"/>
      <c r="BQ39" s="59"/>
      <c r="BR39" s="59"/>
      <c r="BS39" s="59"/>
      <c r="BT39" s="59"/>
      <c r="BU39" s="59"/>
      <c r="BV39" s="59"/>
      <c r="BW39" s="59"/>
      <c r="BX39" s="59"/>
      <c r="BY39" s="59"/>
      <c r="BZ39" s="59"/>
      <c r="CA39" s="59"/>
      <c r="CB39" s="59"/>
      <c r="CC39" s="59"/>
      <c r="CD39" s="59"/>
      <c r="CE39" s="59"/>
      <c r="CF39" s="59"/>
      <c r="CG39" s="59"/>
      <c r="CH39" s="59"/>
      <c r="CI39" s="59"/>
      <c r="CJ39" s="59"/>
      <c r="CK39" s="59"/>
      <c r="CL39" s="59"/>
      <c r="CM39" s="59"/>
    </row>
    <row r="40" spans="1:91" x14ac:dyDescent="0.25">
      <c r="A40" s="106" t="s">
        <v>257</v>
      </c>
      <c r="B40" s="59">
        <v>0.56000000000000005</v>
      </c>
      <c r="C40" s="59">
        <v>0.56000000000000005</v>
      </c>
      <c r="D40" s="59">
        <v>0.53</v>
      </c>
      <c r="E40" s="59">
        <v>0.56000000000000005</v>
      </c>
      <c r="F40" s="59">
        <v>0.56000000000000005</v>
      </c>
      <c r="G40" s="59">
        <v>0.53</v>
      </c>
      <c r="H40" s="59">
        <v>0.65100000000000002</v>
      </c>
      <c r="I40" s="59">
        <v>0.65100000000000002</v>
      </c>
      <c r="J40" s="59">
        <v>1</v>
      </c>
      <c r="K40" s="59">
        <v>0.80100000000000005</v>
      </c>
      <c r="L40" s="59">
        <v>0.80300000000000005</v>
      </c>
      <c r="M40" s="59">
        <v>0.84899999999999998</v>
      </c>
      <c r="N40" s="59">
        <v>0.80300000000000005</v>
      </c>
      <c r="O40" s="59">
        <v>0.80100000000000005</v>
      </c>
      <c r="P40" s="59">
        <v>0.84899999999999998</v>
      </c>
      <c r="Q40" s="59">
        <v>1.079</v>
      </c>
      <c r="R40" s="59">
        <v>1.079</v>
      </c>
      <c r="S40" s="59">
        <v>3.04</v>
      </c>
      <c r="T40" s="59">
        <v>0.6</v>
      </c>
      <c r="U40" s="59">
        <v>0.6</v>
      </c>
      <c r="V40" s="59">
        <v>0.6</v>
      </c>
      <c r="W40" s="59">
        <v>0.6</v>
      </c>
      <c r="X40" s="59">
        <v>0.6</v>
      </c>
      <c r="Y40" s="59">
        <v>0.6</v>
      </c>
      <c r="Z40" s="59">
        <v>0.6</v>
      </c>
      <c r="AA40" s="59">
        <v>0.6</v>
      </c>
      <c r="AB40" s="59">
        <v>5.7000000000000002E-2</v>
      </c>
      <c r="AC40" s="59">
        <v>0.318</v>
      </c>
      <c r="AD40" s="59">
        <v>0.63800000000000001</v>
      </c>
      <c r="AE40" s="59">
        <v>0.63800000000000001</v>
      </c>
      <c r="AF40" s="59">
        <v>5.2999999999999999E-2</v>
      </c>
      <c r="AG40" s="59">
        <v>5.2999999999999999E-2</v>
      </c>
      <c r="AH40" s="59"/>
      <c r="AI40" s="59"/>
      <c r="AJ40" s="59"/>
      <c r="AK40" s="59"/>
      <c r="AL40" s="59"/>
      <c r="AM40" s="59"/>
      <c r="AN40" s="59"/>
      <c r="AO40" s="59"/>
      <c r="AP40" s="59"/>
      <c r="AQ40" s="59"/>
      <c r="AR40" s="59"/>
      <c r="AS40" s="59"/>
      <c r="AT40" s="59"/>
      <c r="AU40" s="59"/>
      <c r="AV40" s="59"/>
      <c r="AW40" s="59"/>
      <c r="AX40" s="59"/>
      <c r="AY40" s="59"/>
      <c r="AZ40" s="59"/>
      <c r="BA40" s="59"/>
      <c r="BB40" s="59"/>
      <c r="BC40" s="59"/>
      <c r="BD40" s="59"/>
      <c r="BE40" s="59"/>
      <c r="BF40" s="59"/>
      <c r="BG40" s="59"/>
      <c r="BH40" s="59"/>
      <c r="BI40" s="59"/>
      <c r="BJ40" s="59"/>
      <c r="BK40" s="59"/>
      <c r="BL40" s="59"/>
      <c r="BM40" s="59"/>
      <c r="BN40" s="59"/>
      <c r="BO40" s="59"/>
      <c r="BP40" s="59"/>
      <c r="BQ40" s="59"/>
      <c r="BR40" s="59"/>
      <c r="BS40" s="59"/>
      <c r="BT40" s="59"/>
      <c r="BU40" s="59"/>
      <c r="BV40" s="59"/>
      <c r="BW40" s="59"/>
      <c r="BX40" s="59"/>
      <c r="BY40" s="59"/>
      <c r="BZ40" s="59"/>
      <c r="CA40" s="59"/>
      <c r="CB40" s="59"/>
      <c r="CC40" s="59"/>
      <c r="CD40" s="59"/>
      <c r="CE40" s="59"/>
      <c r="CF40" s="59"/>
      <c r="CG40" s="59"/>
      <c r="CH40" s="59"/>
      <c r="CI40" s="59"/>
      <c r="CJ40" s="59"/>
      <c r="CK40" s="59"/>
      <c r="CL40" s="59"/>
      <c r="CM40" s="59"/>
    </row>
    <row r="41" spans="1:91" x14ac:dyDescent="0.25">
      <c r="A41" s="106" t="s">
        <v>258</v>
      </c>
      <c r="B41" s="59">
        <v>0.29199999999999998</v>
      </c>
      <c r="C41" s="59">
        <v>0.27900000000000003</v>
      </c>
      <c r="D41" s="59">
        <v>0.23300000000000001</v>
      </c>
      <c r="E41" s="59">
        <v>0.27900000000000003</v>
      </c>
      <c r="F41" s="59">
        <v>0.29199999999999998</v>
      </c>
      <c r="G41" s="59">
        <v>0.23300000000000001</v>
      </c>
      <c r="H41" s="59">
        <v>0.59899999999999998</v>
      </c>
      <c r="I41" s="59">
        <v>0.59899999999999998</v>
      </c>
      <c r="J41" s="59">
        <v>1</v>
      </c>
      <c r="K41" s="59">
        <v>0.42299999999999999</v>
      </c>
      <c r="L41" s="59">
        <v>0.41199999999999998</v>
      </c>
      <c r="M41" s="59">
        <v>0.34799999999999998</v>
      </c>
      <c r="N41" s="59">
        <v>0.41199999999999998</v>
      </c>
      <c r="O41" s="59">
        <v>0.42299999999999999</v>
      </c>
      <c r="P41" s="59">
        <v>0.34799999999999998</v>
      </c>
      <c r="Q41" s="59">
        <v>0.92400000000000004</v>
      </c>
      <c r="R41" s="59">
        <v>0.92400000000000004</v>
      </c>
      <c r="S41" s="59">
        <v>2.04</v>
      </c>
      <c r="T41" s="59">
        <v>0.28199999999999997</v>
      </c>
      <c r="U41" s="59">
        <v>0.27200000000000002</v>
      </c>
      <c r="V41" s="59">
        <v>0.19700000000000001</v>
      </c>
      <c r="W41" s="59">
        <v>0.27200000000000002</v>
      </c>
      <c r="X41" s="59">
        <v>0.28199999999999997</v>
      </c>
      <c r="Y41" s="59">
        <v>0.19700000000000001</v>
      </c>
      <c r="Z41" s="59">
        <v>0.51400000000000001</v>
      </c>
      <c r="AA41" s="59">
        <v>0.51400000000000001</v>
      </c>
      <c r="AB41" s="59">
        <v>5.7000000000000002E-2</v>
      </c>
      <c r="AC41" s="59">
        <v>0.318</v>
      </c>
      <c r="AD41" s="59">
        <v>0.63800000000000001</v>
      </c>
      <c r="AE41" s="59">
        <v>0.63800000000000001</v>
      </c>
      <c r="AF41" s="59">
        <v>1.7000000000000001E-2</v>
      </c>
      <c r="AG41" s="59">
        <v>1.7000000000000001E-2</v>
      </c>
      <c r="AH41" s="59"/>
      <c r="AI41" s="59"/>
      <c r="AJ41" s="59"/>
      <c r="AK41" s="59"/>
      <c r="AL41" s="59"/>
      <c r="AM41" s="59"/>
      <c r="AN41" s="59"/>
      <c r="AO41" s="59"/>
      <c r="AP41" s="59"/>
      <c r="AQ41" s="59"/>
      <c r="AR41" s="59"/>
      <c r="AS41" s="59"/>
      <c r="AT41" s="59"/>
      <c r="AU41" s="59"/>
      <c r="AV41" s="59"/>
      <c r="AW41" s="59"/>
      <c r="AX41" s="59"/>
      <c r="AY41" s="59"/>
      <c r="AZ41" s="59"/>
      <c r="BA41" s="59"/>
      <c r="BB41" s="59"/>
      <c r="BC41" s="59"/>
      <c r="BD41" s="59"/>
      <c r="BE41" s="59"/>
      <c r="BF41" s="59"/>
      <c r="BG41" s="59"/>
      <c r="BH41" s="59"/>
      <c r="BI41" s="59"/>
      <c r="BJ41" s="59"/>
      <c r="BK41" s="59"/>
      <c r="BL41" s="59"/>
      <c r="BM41" s="59"/>
      <c r="BN41" s="59"/>
      <c r="BO41" s="59"/>
      <c r="BP41" s="59"/>
      <c r="BQ41" s="59"/>
      <c r="BR41" s="59"/>
      <c r="BS41" s="59"/>
      <c r="BT41" s="59"/>
      <c r="BU41" s="59"/>
      <c r="BV41" s="59"/>
      <c r="BW41" s="59"/>
      <c r="BX41" s="59"/>
      <c r="BY41" s="59"/>
      <c r="BZ41" s="59"/>
      <c r="CA41" s="59"/>
      <c r="CB41" s="59"/>
      <c r="CC41" s="59"/>
      <c r="CD41" s="59"/>
      <c r="CE41" s="59"/>
      <c r="CF41" s="59"/>
      <c r="CG41" s="59"/>
      <c r="CH41" s="59"/>
      <c r="CI41" s="59"/>
      <c r="CJ41" s="59"/>
      <c r="CK41" s="59"/>
      <c r="CL41" s="59"/>
      <c r="CM41" s="59"/>
    </row>
    <row r="42" spans="1:91" x14ac:dyDescent="0.25">
      <c r="A42" s="106" t="s">
        <v>259</v>
      </c>
      <c r="B42" s="59">
        <v>-2</v>
      </c>
      <c r="C42" s="59">
        <v>-2</v>
      </c>
      <c r="D42" s="59">
        <v>-2</v>
      </c>
      <c r="E42" s="59">
        <v>-2</v>
      </c>
      <c r="F42" s="59">
        <v>-2</v>
      </c>
      <c r="G42" s="59">
        <v>-2</v>
      </c>
      <c r="H42" s="59">
        <v>-2</v>
      </c>
      <c r="I42" s="59">
        <v>-2</v>
      </c>
      <c r="J42" s="59">
        <v>-2</v>
      </c>
      <c r="K42" s="59">
        <v>-2</v>
      </c>
      <c r="L42" s="59">
        <v>-2</v>
      </c>
      <c r="M42" s="59">
        <v>-2</v>
      </c>
      <c r="N42" s="59">
        <v>-2</v>
      </c>
      <c r="O42" s="59">
        <v>-2</v>
      </c>
      <c r="P42" s="59">
        <v>-2</v>
      </c>
      <c r="Q42" s="59">
        <v>-2</v>
      </c>
      <c r="R42" s="59">
        <v>-2</v>
      </c>
      <c r="S42" s="59">
        <v>-2</v>
      </c>
      <c r="T42" s="59">
        <v>-2</v>
      </c>
      <c r="U42" s="59">
        <v>-2</v>
      </c>
      <c r="V42" s="59">
        <v>-2</v>
      </c>
      <c r="W42" s="59">
        <v>-2</v>
      </c>
      <c r="X42" s="59">
        <v>-2</v>
      </c>
      <c r="Y42" s="59">
        <v>-2</v>
      </c>
      <c r="Z42" s="59">
        <v>-2</v>
      </c>
      <c r="AA42" s="59">
        <v>-2</v>
      </c>
      <c r="AB42" s="59">
        <v>-2</v>
      </c>
      <c r="AC42" s="59">
        <v>-2</v>
      </c>
      <c r="AD42" s="59">
        <v>-2</v>
      </c>
      <c r="AE42" s="59">
        <v>-2</v>
      </c>
      <c r="AF42" s="59">
        <v>-2</v>
      </c>
      <c r="AG42" s="59">
        <v>-2</v>
      </c>
      <c r="AH42" s="59"/>
      <c r="AI42" s="59"/>
      <c r="AJ42" s="59"/>
      <c r="AK42" s="59"/>
      <c r="AL42" s="59"/>
      <c r="AM42" s="59"/>
      <c r="AN42" s="59"/>
      <c r="AO42" s="59"/>
      <c r="AP42" s="59"/>
      <c r="AQ42" s="59"/>
      <c r="AR42" s="59"/>
      <c r="AS42" s="59"/>
      <c r="AT42" s="59"/>
      <c r="AU42" s="59"/>
      <c r="AV42" s="59"/>
      <c r="AW42" s="59"/>
      <c r="AX42" s="59"/>
      <c r="AY42" s="59"/>
      <c r="AZ42" s="59"/>
      <c r="BA42" s="59"/>
      <c r="BB42" s="59"/>
      <c r="BC42" s="59"/>
      <c r="BD42" s="59"/>
      <c r="BE42" s="59"/>
      <c r="BF42" s="59"/>
      <c r="BG42" s="59"/>
      <c r="BH42" s="59"/>
      <c r="BI42" s="59"/>
      <c r="BJ42" s="59"/>
      <c r="BK42" s="59"/>
      <c r="BL42" s="59"/>
      <c r="BM42" s="59"/>
      <c r="BN42" s="59"/>
      <c r="BO42" s="59"/>
      <c r="BP42" s="59"/>
      <c r="BQ42" s="59"/>
      <c r="BR42" s="59"/>
      <c r="BS42" s="59"/>
      <c r="BT42" s="59"/>
      <c r="BU42" s="59"/>
      <c r="BV42" s="59"/>
      <c r="BW42" s="59"/>
      <c r="BX42" s="59"/>
      <c r="BY42" s="59"/>
      <c r="BZ42" s="59"/>
      <c r="CA42" s="59"/>
      <c r="CB42" s="59"/>
      <c r="CC42" s="59"/>
      <c r="CD42" s="59"/>
      <c r="CE42" s="59"/>
      <c r="CF42" s="59"/>
      <c r="CG42" s="59"/>
      <c r="CH42" s="59"/>
      <c r="CI42" s="59"/>
      <c r="CJ42" s="59"/>
      <c r="CK42" s="59"/>
      <c r="CL42" s="59"/>
      <c r="CM42" s="59"/>
    </row>
    <row r="43" spans="1:91" x14ac:dyDescent="0.25">
      <c r="A43" s="106" t="s">
        <v>260</v>
      </c>
      <c r="B43" s="59">
        <v>1.163</v>
      </c>
      <c r="C43" s="59">
        <v>1.163</v>
      </c>
      <c r="D43" s="59">
        <v>1.839</v>
      </c>
      <c r="E43" s="59">
        <v>1.163</v>
      </c>
      <c r="F43" s="59">
        <v>1.163</v>
      </c>
      <c r="G43" s="59">
        <v>1.839</v>
      </c>
      <c r="H43" s="59">
        <v>1.131</v>
      </c>
      <c r="I43" s="59">
        <v>1.131</v>
      </c>
      <c r="J43" s="59">
        <v>1.6</v>
      </c>
      <c r="K43" s="59">
        <v>1.163</v>
      </c>
      <c r="L43" s="59">
        <v>1.163</v>
      </c>
      <c r="M43" s="59">
        <v>1.839</v>
      </c>
      <c r="N43" s="59">
        <v>1.163</v>
      </c>
      <c r="O43" s="59">
        <v>1.163</v>
      </c>
      <c r="P43" s="59">
        <v>1.839</v>
      </c>
      <c r="Q43" s="59">
        <v>1.131</v>
      </c>
      <c r="R43" s="59">
        <v>1.131</v>
      </c>
      <c r="S43" s="59">
        <v>1.6</v>
      </c>
      <c r="T43" s="59">
        <v>1.131</v>
      </c>
      <c r="U43" s="59">
        <v>1.131</v>
      </c>
      <c r="V43" s="59">
        <v>1.6</v>
      </c>
      <c r="W43" s="59">
        <v>1.131</v>
      </c>
      <c r="X43" s="59">
        <v>1.131</v>
      </c>
      <c r="Y43" s="59">
        <v>1.6</v>
      </c>
      <c r="Z43" s="59">
        <v>1.2</v>
      </c>
      <c r="AA43" s="59">
        <v>1.2</v>
      </c>
      <c r="AB43" s="59">
        <v>4.8000000000000001E-2</v>
      </c>
      <c r="AC43" s="59">
        <v>4.8000000000000001E-2</v>
      </c>
      <c r="AD43" s="59">
        <v>4.8000000000000001E-2</v>
      </c>
      <c r="AE43" s="59">
        <v>4.8000000000000001E-2</v>
      </c>
      <c r="AF43" s="59">
        <v>9.6000000000000002E-2</v>
      </c>
      <c r="AG43" s="59">
        <v>9.6000000000000002E-2</v>
      </c>
      <c r="AH43" s="59"/>
      <c r="AI43" s="59"/>
      <c r="AJ43" s="59"/>
      <c r="AK43" s="59"/>
      <c r="AL43" s="59"/>
      <c r="AM43" s="59"/>
      <c r="AN43" s="59"/>
      <c r="AO43" s="59"/>
      <c r="AP43" s="59"/>
      <c r="AQ43" s="59"/>
      <c r="AR43" s="59"/>
      <c r="AS43" s="59"/>
      <c r="AT43" s="59"/>
      <c r="AU43" s="59"/>
      <c r="AV43" s="59"/>
      <c r="AW43" s="59"/>
      <c r="AX43" s="59"/>
      <c r="AY43" s="59"/>
      <c r="AZ43" s="59"/>
      <c r="BA43" s="59"/>
      <c r="BB43" s="59"/>
      <c r="BC43" s="59"/>
      <c r="BD43" s="59"/>
      <c r="BE43" s="59"/>
      <c r="BF43" s="59"/>
      <c r="BG43" s="59"/>
      <c r="BH43" s="59"/>
      <c r="BI43" s="59"/>
      <c r="BJ43" s="59"/>
      <c r="BK43" s="59"/>
      <c r="BL43" s="59"/>
      <c r="BM43" s="59"/>
      <c r="BN43" s="59"/>
      <c r="BO43" s="59"/>
      <c r="BP43" s="59"/>
      <c r="BQ43" s="59"/>
      <c r="BR43" s="59"/>
      <c r="BS43" s="59"/>
      <c r="BT43" s="59"/>
      <c r="BU43" s="59"/>
      <c r="BV43" s="59"/>
      <c r="BW43" s="59"/>
      <c r="BX43" s="59"/>
      <c r="BY43" s="59"/>
      <c r="BZ43" s="59"/>
      <c r="CA43" s="59"/>
      <c r="CB43" s="59"/>
      <c r="CC43" s="59"/>
      <c r="CD43" s="59"/>
      <c r="CE43" s="59"/>
      <c r="CF43" s="59"/>
      <c r="CG43" s="59"/>
      <c r="CH43" s="59"/>
      <c r="CI43" s="59"/>
      <c r="CJ43" s="59"/>
      <c r="CK43" s="59"/>
      <c r="CL43" s="59"/>
      <c r="CM43" s="59"/>
    </row>
    <row r="44" spans="1:91" x14ac:dyDescent="0.25">
      <c r="A44" s="106" t="s">
        <v>261</v>
      </c>
      <c r="B44" s="59">
        <v>0</v>
      </c>
      <c r="C44" s="59">
        <v>0</v>
      </c>
      <c r="D44" s="59">
        <v>0</v>
      </c>
      <c r="E44" s="59">
        <v>0</v>
      </c>
      <c r="F44" s="59">
        <v>0</v>
      </c>
      <c r="G44" s="59">
        <v>0</v>
      </c>
      <c r="H44" s="59">
        <v>0</v>
      </c>
      <c r="I44" s="59">
        <v>0</v>
      </c>
      <c r="J44" s="59">
        <v>0</v>
      </c>
      <c r="K44" s="59">
        <v>0</v>
      </c>
      <c r="L44" s="59">
        <v>0</v>
      </c>
      <c r="M44" s="59">
        <v>0</v>
      </c>
      <c r="N44" s="59">
        <v>0</v>
      </c>
      <c r="O44" s="59">
        <v>0</v>
      </c>
      <c r="P44" s="59">
        <v>0</v>
      </c>
      <c r="Q44" s="59">
        <v>0</v>
      </c>
      <c r="R44" s="59">
        <v>0</v>
      </c>
      <c r="S44" s="59">
        <v>0</v>
      </c>
      <c r="T44" s="59">
        <v>0</v>
      </c>
      <c r="U44" s="59">
        <v>0</v>
      </c>
      <c r="V44" s="59">
        <v>0</v>
      </c>
      <c r="W44" s="59">
        <v>0</v>
      </c>
      <c r="X44" s="59">
        <v>0</v>
      </c>
      <c r="Y44" s="59">
        <v>0</v>
      </c>
      <c r="Z44" s="59">
        <v>0</v>
      </c>
      <c r="AA44" s="59">
        <v>0</v>
      </c>
      <c r="AB44" s="59">
        <v>0</v>
      </c>
      <c r="AC44" s="59">
        <v>0</v>
      </c>
      <c r="AD44" s="59">
        <v>0</v>
      </c>
      <c r="AE44" s="59">
        <v>0</v>
      </c>
      <c r="AF44" s="59">
        <v>0</v>
      </c>
      <c r="AG44" s="59">
        <v>0</v>
      </c>
      <c r="AH44" s="59"/>
      <c r="AI44" s="59"/>
      <c r="AJ44" s="59"/>
      <c r="AK44" s="59"/>
      <c r="AL44" s="59"/>
      <c r="AM44" s="59"/>
      <c r="AN44" s="59"/>
      <c r="AO44" s="59"/>
      <c r="AP44" s="59"/>
      <c r="AQ44" s="59"/>
      <c r="AR44" s="59"/>
      <c r="AS44" s="59"/>
      <c r="AT44" s="59"/>
      <c r="AU44" s="59"/>
      <c r="AV44" s="59"/>
      <c r="AW44" s="59"/>
      <c r="AX44" s="59"/>
      <c r="AY44" s="59"/>
      <c r="AZ44" s="59"/>
      <c r="BA44" s="59"/>
      <c r="BB44" s="59"/>
      <c r="BC44" s="59"/>
      <c r="BD44" s="59"/>
      <c r="BE44" s="59"/>
      <c r="BF44" s="59"/>
      <c r="BG44" s="59"/>
      <c r="BH44" s="59"/>
      <c r="BI44" s="59"/>
      <c r="BJ44" s="59"/>
      <c r="BK44" s="59"/>
      <c r="BL44" s="59"/>
      <c r="BM44" s="59"/>
      <c r="BN44" s="59"/>
      <c r="BO44" s="59"/>
      <c r="BP44" s="59"/>
      <c r="BQ44" s="59"/>
      <c r="BR44" s="59"/>
      <c r="BS44" s="59"/>
      <c r="BT44" s="59"/>
      <c r="BU44" s="59"/>
      <c r="BV44" s="59"/>
      <c r="BW44" s="59"/>
      <c r="BX44" s="59"/>
      <c r="BY44" s="59"/>
      <c r="BZ44" s="59"/>
      <c r="CA44" s="59"/>
      <c r="CB44" s="59"/>
      <c r="CC44" s="59"/>
      <c r="CD44" s="59"/>
      <c r="CE44" s="59"/>
      <c r="CF44" s="59"/>
      <c r="CG44" s="59"/>
      <c r="CH44" s="59"/>
      <c r="CI44" s="59"/>
      <c r="CJ44" s="59"/>
      <c r="CK44" s="59"/>
      <c r="CL44" s="59"/>
      <c r="CM44" s="59"/>
    </row>
    <row r="45" spans="1:91" x14ac:dyDescent="0.25">
      <c r="A45" s="106" t="s">
        <v>262</v>
      </c>
      <c r="B45" s="59">
        <v>0</v>
      </c>
      <c r="C45" s="59">
        <v>0</v>
      </c>
      <c r="D45" s="59">
        <v>0</v>
      </c>
      <c r="E45" s="59">
        <v>0</v>
      </c>
      <c r="F45" s="59">
        <v>0</v>
      </c>
      <c r="G45" s="59">
        <v>0</v>
      </c>
      <c r="H45" s="59">
        <v>0</v>
      </c>
      <c r="I45" s="59">
        <v>0</v>
      </c>
      <c r="J45" s="59">
        <v>0</v>
      </c>
      <c r="K45" s="59">
        <v>0</v>
      </c>
      <c r="L45" s="59">
        <v>0</v>
      </c>
      <c r="M45" s="59">
        <v>0</v>
      </c>
      <c r="N45" s="59">
        <v>0</v>
      </c>
      <c r="O45" s="59">
        <v>0</v>
      </c>
      <c r="P45" s="59">
        <v>0</v>
      </c>
      <c r="Q45" s="59">
        <v>0</v>
      </c>
      <c r="R45" s="59">
        <v>0</v>
      </c>
      <c r="S45" s="59">
        <v>0</v>
      </c>
      <c r="T45" s="59">
        <v>0</v>
      </c>
      <c r="U45" s="59">
        <v>0</v>
      </c>
      <c r="V45" s="59">
        <v>0</v>
      </c>
      <c r="W45" s="59">
        <v>0</v>
      </c>
      <c r="X45" s="59">
        <v>0</v>
      </c>
      <c r="Y45" s="59">
        <v>2.04</v>
      </c>
      <c r="Z45" s="59">
        <v>0</v>
      </c>
      <c r="AA45" s="59">
        <v>0</v>
      </c>
      <c r="AB45" s="59">
        <v>0</v>
      </c>
      <c r="AC45" s="59">
        <v>0</v>
      </c>
      <c r="AD45" s="59">
        <v>0</v>
      </c>
      <c r="AE45" s="59">
        <v>0</v>
      </c>
      <c r="AF45" s="59">
        <v>0</v>
      </c>
      <c r="AG45" s="59">
        <v>0</v>
      </c>
      <c r="AH45" s="59"/>
      <c r="AI45" s="59"/>
      <c r="AJ45" s="59"/>
      <c r="AK45" s="59"/>
      <c r="AL45" s="59"/>
      <c r="AM45" s="59"/>
      <c r="AN45" s="59"/>
      <c r="AO45" s="59"/>
      <c r="AP45" s="59"/>
      <c r="AQ45" s="59"/>
      <c r="AR45" s="59"/>
      <c r="AS45" s="59"/>
      <c r="AT45" s="59"/>
      <c r="AU45" s="59"/>
      <c r="AV45" s="59"/>
      <c r="AW45" s="59"/>
      <c r="AX45" s="59"/>
      <c r="AY45" s="59"/>
      <c r="AZ45" s="59"/>
      <c r="BA45" s="59"/>
      <c r="BB45" s="59"/>
      <c r="BC45" s="59"/>
      <c r="BD45" s="59"/>
      <c r="BE45" s="59"/>
      <c r="BF45" s="59"/>
      <c r="BG45" s="59"/>
      <c r="BH45" s="59"/>
      <c r="BI45" s="59"/>
      <c r="BJ45" s="59"/>
      <c r="BK45" s="59"/>
      <c r="BL45" s="59"/>
      <c r="BM45" s="59"/>
      <c r="BN45" s="59"/>
      <c r="BO45" s="59"/>
      <c r="BP45" s="59"/>
      <c r="BQ45" s="59"/>
      <c r="BR45" s="59"/>
      <c r="BS45" s="59"/>
      <c r="BT45" s="59"/>
      <c r="BU45" s="59"/>
      <c r="BV45" s="59"/>
      <c r="BW45" s="59"/>
      <c r="BX45" s="59"/>
      <c r="BY45" s="59"/>
      <c r="BZ45" s="59"/>
      <c r="CA45" s="59"/>
      <c r="CB45" s="59"/>
      <c r="CC45" s="59"/>
      <c r="CD45" s="59"/>
      <c r="CE45" s="59"/>
      <c r="CF45" s="59"/>
      <c r="CG45" s="59"/>
      <c r="CH45" s="59"/>
      <c r="CI45" s="59"/>
      <c r="CJ45" s="59"/>
      <c r="CK45" s="59"/>
      <c r="CL45" s="59"/>
      <c r="CM45" s="59"/>
    </row>
    <row r="46" spans="1:91" x14ac:dyDescent="0.25">
      <c r="A46" s="106" t="s">
        <v>330</v>
      </c>
      <c r="B46" s="59">
        <v>0.68799999999999994</v>
      </c>
      <c r="C46" s="59">
        <v>0.68799999999999994</v>
      </c>
      <c r="D46" s="59">
        <v>0.99199999999999999</v>
      </c>
      <c r="E46" s="59">
        <v>0.68799999999999994</v>
      </c>
      <c r="F46" s="59">
        <v>0.68799999999999994</v>
      </c>
      <c r="G46" s="59">
        <v>0.99199999999999999</v>
      </c>
      <c r="H46" s="59">
        <v>0.60299999999999998</v>
      </c>
      <c r="I46" s="59">
        <v>0.60299999999999998</v>
      </c>
      <c r="J46" s="59">
        <v>1</v>
      </c>
      <c r="K46" s="59">
        <v>0.81100000000000005</v>
      </c>
      <c r="L46" s="59">
        <v>0.81100000000000005</v>
      </c>
      <c r="M46" s="59">
        <v>1.02</v>
      </c>
      <c r="N46" s="59">
        <v>0.81100000000000005</v>
      </c>
      <c r="O46" s="59">
        <v>0.81100000000000005</v>
      </c>
      <c r="P46" s="59">
        <v>1.02</v>
      </c>
      <c r="Q46" s="59">
        <v>0.99</v>
      </c>
      <c r="R46" s="59">
        <v>0.99</v>
      </c>
      <c r="S46" s="59">
        <v>1.8380000000000001</v>
      </c>
      <c r="T46" s="59">
        <v>0.80100000000000005</v>
      </c>
      <c r="U46" s="59">
        <v>0.80100000000000005</v>
      </c>
      <c r="V46" s="59">
        <v>1.0329999999999999</v>
      </c>
      <c r="W46" s="59">
        <v>0.80100000000000005</v>
      </c>
      <c r="X46" s="59">
        <v>0.80100000000000005</v>
      </c>
      <c r="Y46" s="59">
        <v>1.0329999999999999</v>
      </c>
      <c r="Z46" s="59">
        <v>0.7</v>
      </c>
      <c r="AA46" s="59">
        <v>0.7</v>
      </c>
      <c r="AB46" s="59">
        <v>3.1E-2</v>
      </c>
      <c r="AC46" s="59">
        <v>3.1E-2</v>
      </c>
      <c r="AD46" s="59">
        <v>4.2000000000000003E-2</v>
      </c>
      <c r="AE46" s="59">
        <v>4.2000000000000003E-2</v>
      </c>
      <c r="AF46" s="59">
        <v>6.4000000000000001E-2</v>
      </c>
      <c r="AG46" s="59">
        <v>6.4000000000000001E-2</v>
      </c>
      <c r="AH46" s="59"/>
      <c r="AI46" s="59"/>
      <c r="AJ46" s="59"/>
      <c r="AK46" s="59"/>
      <c r="AL46" s="59"/>
      <c r="AM46" s="59"/>
      <c r="AN46" s="59"/>
      <c r="AO46" s="59"/>
      <c r="AP46" s="59"/>
      <c r="AQ46" s="59"/>
      <c r="AR46" s="59"/>
      <c r="AS46" s="59"/>
      <c r="AT46" s="59"/>
      <c r="AU46" s="59"/>
      <c r="AV46" s="59"/>
      <c r="AW46" s="59"/>
      <c r="AX46" s="59"/>
      <c r="AY46" s="59"/>
      <c r="AZ46" s="59"/>
      <c r="BA46" s="59"/>
      <c r="BB46" s="59"/>
      <c r="BC46" s="59"/>
      <c r="BD46" s="59"/>
      <c r="BE46" s="59"/>
      <c r="BF46" s="59"/>
      <c r="BG46" s="59"/>
      <c r="BH46" s="59"/>
      <c r="BI46" s="59"/>
      <c r="BJ46" s="59"/>
      <c r="BK46" s="59"/>
      <c r="BL46" s="59"/>
      <c r="BM46" s="59"/>
      <c r="BN46" s="59"/>
      <c r="BO46" s="59"/>
      <c r="BP46" s="59"/>
      <c r="BQ46" s="59"/>
      <c r="BR46" s="59"/>
      <c r="BS46" s="59"/>
      <c r="BT46" s="59"/>
      <c r="BU46" s="59"/>
      <c r="BV46" s="59"/>
      <c r="BW46" s="59"/>
      <c r="BX46" s="59"/>
      <c r="BY46" s="59"/>
      <c r="BZ46" s="59"/>
      <c r="CA46" s="59"/>
      <c r="CB46" s="59"/>
      <c r="CC46" s="59"/>
      <c r="CD46" s="59"/>
      <c r="CE46" s="59"/>
      <c r="CF46" s="59"/>
      <c r="CG46" s="59"/>
      <c r="CH46" s="59"/>
      <c r="CI46" s="59"/>
      <c r="CJ46" s="59"/>
      <c r="CK46" s="59"/>
      <c r="CL46" s="59"/>
      <c r="CM46" s="59"/>
    </row>
    <row r="47" spans="1:91" x14ac:dyDescent="0.25">
      <c r="A47" s="106" t="s">
        <v>264</v>
      </c>
      <c r="B47" s="59">
        <v>-2</v>
      </c>
      <c r="C47" s="59">
        <v>-2</v>
      </c>
      <c r="D47" s="59">
        <v>-2</v>
      </c>
      <c r="E47" s="59">
        <v>-2</v>
      </c>
      <c r="F47" s="59">
        <v>-2</v>
      </c>
      <c r="G47" s="59">
        <v>-2</v>
      </c>
      <c r="H47" s="59">
        <v>-2</v>
      </c>
      <c r="I47" s="59">
        <v>-2</v>
      </c>
      <c r="J47" s="59">
        <v>-2</v>
      </c>
      <c r="K47" s="59">
        <v>-2</v>
      </c>
      <c r="L47" s="59">
        <v>-2</v>
      </c>
      <c r="M47" s="59">
        <v>-2</v>
      </c>
      <c r="N47" s="59">
        <v>-2</v>
      </c>
      <c r="O47" s="59">
        <v>-2</v>
      </c>
      <c r="P47" s="59">
        <v>-2</v>
      </c>
      <c r="Q47" s="59">
        <v>-2</v>
      </c>
      <c r="R47" s="59">
        <v>-2</v>
      </c>
      <c r="S47" s="59">
        <v>-2</v>
      </c>
      <c r="T47" s="59">
        <v>-2</v>
      </c>
      <c r="U47" s="59">
        <v>-2</v>
      </c>
      <c r="V47" s="59">
        <v>-2</v>
      </c>
      <c r="W47" s="59">
        <v>-2</v>
      </c>
      <c r="X47" s="59">
        <v>-2</v>
      </c>
      <c r="Y47" s="59">
        <v>-2</v>
      </c>
      <c r="Z47" s="59">
        <v>-2</v>
      </c>
      <c r="AA47" s="59">
        <v>-2</v>
      </c>
      <c r="AB47" s="59">
        <v>-2</v>
      </c>
      <c r="AC47" s="59">
        <v>-2</v>
      </c>
      <c r="AD47" s="59">
        <v>-2</v>
      </c>
      <c r="AE47" s="59">
        <v>-2</v>
      </c>
      <c r="AF47" s="59">
        <v>-2</v>
      </c>
      <c r="AG47" s="59">
        <v>-2</v>
      </c>
      <c r="AH47" s="59"/>
      <c r="AI47" s="59"/>
      <c r="AJ47" s="59"/>
      <c r="AK47" s="59"/>
      <c r="AL47" s="59"/>
      <c r="AM47" s="59"/>
      <c r="AN47" s="59"/>
      <c r="AO47" s="59"/>
      <c r="AP47" s="59"/>
      <c r="AQ47" s="59"/>
      <c r="AR47" s="59"/>
      <c r="AS47" s="59"/>
      <c r="AT47" s="59"/>
      <c r="AU47" s="59"/>
      <c r="AV47" s="59"/>
      <c r="AW47" s="59"/>
      <c r="AX47" s="59"/>
      <c r="AY47" s="59"/>
      <c r="AZ47" s="59"/>
      <c r="BA47" s="59"/>
      <c r="BB47" s="59"/>
      <c r="BC47" s="59"/>
      <c r="BD47" s="59"/>
      <c r="BE47" s="59"/>
      <c r="BF47" s="59"/>
      <c r="BG47" s="59"/>
      <c r="BH47" s="59"/>
      <c r="BI47" s="59"/>
      <c r="BJ47" s="59"/>
      <c r="BK47" s="59"/>
      <c r="BL47" s="59"/>
      <c r="BM47" s="59"/>
      <c r="BN47" s="59"/>
      <c r="BO47" s="59"/>
      <c r="BP47" s="59"/>
      <c r="BQ47" s="59"/>
      <c r="BR47" s="59"/>
      <c r="BS47" s="59"/>
      <c r="BT47" s="59"/>
      <c r="BU47" s="59"/>
      <c r="BV47" s="59"/>
      <c r="BW47" s="59"/>
      <c r="BX47" s="59"/>
      <c r="BY47" s="59"/>
      <c r="BZ47" s="59"/>
      <c r="CA47" s="59"/>
      <c r="CB47" s="59"/>
      <c r="CC47" s="59"/>
      <c r="CD47" s="59"/>
      <c r="CE47" s="59"/>
      <c r="CF47" s="59"/>
      <c r="CG47" s="59"/>
      <c r="CH47" s="59"/>
      <c r="CI47" s="59"/>
      <c r="CJ47" s="59"/>
      <c r="CK47" s="59"/>
      <c r="CL47" s="59"/>
      <c r="CM47" s="59"/>
    </row>
    <row r="48" spans="1:91" x14ac:dyDescent="0.25">
      <c r="A48" s="106" t="s">
        <v>265</v>
      </c>
      <c r="B48" s="59">
        <v>0.68799999999999994</v>
      </c>
      <c r="C48" s="59">
        <v>0.68799999999999994</v>
      </c>
      <c r="D48" s="59">
        <v>0.99199999999999999</v>
      </c>
      <c r="E48" s="59">
        <v>0.68799999999999994</v>
      </c>
      <c r="F48" s="59">
        <v>0.68799999999999994</v>
      </c>
      <c r="G48" s="59">
        <v>0.99199999999999999</v>
      </c>
      <c r="H48" s="59">
        <v>0.60299999999999998</v>
      </c>
      <c r="I48" s="59">
        <v>0.60299999999999998</v>
      </c>
      <c r="J48" s="59">
        <v>1</v>
      </c>
      <c r="K48" s="59">
        <v>0.81100000000000005</v>
      </c>
      <c r="L48" s="59">
        <v>0.81100000000000005</v>
      </c>
      <c r="M48" s="59">
        <v>1.02</v>
      </c>
      <c r="N48" s="59">
        <v>0.81100000000000005</v>
      </c>
      <c r="O48" s="59">
        <v>0.81100000000000005</v>
      </c>
      <c r="P48" s="59">
        <v>1.02</v>
      </c>
      <c r="Q48" s="59">
        <v>0.99</v>
      </c>
      <c r="R48" s="59">
        <v>0.99</v>
      </c>
      <c r="S48" s="59">
        <v>1.8380000000000001</v>
      </c>
      <c r="T48" s="59">
        <v>0.80100000000000005</v>
      </c>
      <c r="U48" s="59">
        <v>0.80100000000000005</v>
      </c>
      <c r="V48" s="59">
        <v>1.0329999999999999</v>
      </c>
      <c r="W48" s="59">
        <v>0.80100000000000005</v>
      </c>
      <c r="X48" s="59">
        <v>0.80100000000000005</v>
      </c>
      <c r="Y48" s="59">
        <v>1.0329999999999999</v>
      </c>
      <c r="Z48" s="59">
        <v>0.7</v>
      </c>
      <c r="AA48" s="59">
        <v>0.7</v>
      </c>
      <c r="AB48" s="59">
        <v>3.1E-2</v>
      </c>
      <c r="AC48" s="59">
        <v>3.1E-2</v>
      </c>
      <c r="AD48" s="59">
        <v>4.2000000000000003E-2</v>
      </c>
      <c r="AE48" s="59">
        <v>4.2000000000000003E-2</v>
      </c>
      <c r="AF48" s="59">
        <v>6.4000000000000001E-2</v>
      </c>
      <c r="AG48" s="59">
        <v>6.4000000000000001E-2</v>
      </c>
      <c r="AH48" s="59"/>
      <c r="AI48" s="59"/>
      <c r="AJ48" s="59"/>
      <c r="AK48" s="59"/>
      <c r="AL48" s="59"/>
      <c r="AM48" s="59"/>
      <c r="AN48" s="59"/>
      <c r="AO48" s="59"/>
      <c r="AP48" s="59"/>
      <c r="AQ48" s="59"/>
      <c r="AR48" s="59"/>
      <c r="AS48" s="59"/>
      <c r="AT48" s="59"/>
      <c r="AU48" s="59"/>
      <c r="AV48" s="59"/>
      <c r="AW48" s="59"/>
      <c r="AX48" s="59"/>
      <c r="AY48" s="59"/>
      <c r="AZ48" s="59"/>
      <c r="BA48" s="59"/>
      <c r="BB48" s="59"/>
      <c r="BC48" s="59"/>
      <c r="BD48" s="59"/>
      <c r="BE48" s="59"/>
      <c r="BF48" s="59"/>
      <c r="BG48" s="59"/>
      <c r="BH48" s="59"/>
      <c r="BI48" s="59"/>
      <c r="BJ48" s="59"/>
      <c r="BK48" s="59"/>
      <c r="BL48" s="59"/>
      <c r="BM48" s="59"/>
      <c r="BN48" s="59"/>
      <c r="BO48" s="59"/>
      <c r="BP48" s="59"/>
      <c r="BQ48" s="59"/>
      <c r="BR48" s="59"/>
      <c r="BS48" s="59"/>
      <c r="BT48" s="59"/>
      <c r="BU48" s="59"/>
      <c r="BV48" s="59"/>
      <c r="BW48" s="59"/>
      <c r="BX48" s="59"/>
      <c r="BY48" s="59"/>
      <c r="BZ48" s="59"/>
      <c r="CA48" s="59"/>
      <c r="CB48" s="59"/>
      <c r="CC48" s="59"/>
      <c r="CD48" s="59"/>
      <c r="CE48" s="59"/>
      <c r="CF48" s="59"/>
      <c r="CG48" s="59"/>
      <c r="CH48" s="59"/>
      <c r="CI48" s="59"/>
      <c r="CJ48" s="59"/>
      <c r="CK48" s="59"/>
      <c r="CL48" s="59"/>
      <c r="CM48" s="59"/>
    </row>
    <row r="49" spans="1:91" x14ac:dyDescent="0.25">
      <c r="A49" s="106" t="s">
        <v>266</v>
      </c>
      <c r="B49" s="59">
        <v>0</v>
      </c>
      <c r="C49" s="59">
        <v>0</v>
      </c>
      <c r="D49" s="59">
        <v>0</v>
      </c>
      <c r="E49" s="59">
        <v>0</v>
      </c>
      <c r="F49" s="59">
        <v>0</v>
      </c>
      <c r="G49" s="59">
        <v>0</v>
      </c>
      <c r="H49" s="59">
        <v>0</v>
      </c>
      <c r="I49" s="59">
        <v>0</v>
      </c>
      <c r="J49" s="59">
        <v>0</v>
      </c>
      <c r="K49" s="59">
        <v>0</v>
      </c>
      <c r="L49" s="59">
        <v>0</v>
      </c>
      <c r="M49" s="59">
        <v>0</v>
      </c>
      <c r="N49" s="59">
        <v>0</v>
      </c>
      <c r="O49" s="59">
        <v>0</v>
      </c>
      <c r="P49" s="59">
        <v>0</v>
      </c>
      <c r="Q49" s="59">
        <v>0</v>
      </c>
      <c r="R49" s="59">
        <v>0</v>
      </c>
      <c r="S49" s="59">
        <v>0</v>
      </c>
      <c r="T49" s="59">
        <v>0</v>
      </c>
      <c r="U49" s="59">
        <v>0</v>
      </c>
      <c r="V49" s="59">
        <v>0</v>
      </c>
      <c r="W49" s="59">
        <v>0</v>
      </c>
      <c r="X49" s="59">
        <v>0</v>
      </c>
      <c r="Y49" s="59">
        <v>2.5499999999999998</v>
      </c>
      <c r="Z49" s="59">
        <v>0</v>
      </c>
      <c r="AA49" s="59">
        <v>0</v>
      </c>
      <c r="AB49" s="59">
        <v>0</v>
      </c>
      <c r="AC49" s="59">
        <v>0</v>
      </c>
      <c r="AD49" s="59">
        <v>0</v>
      </c>
      <c r="AE49" s="59">
        <v>0</v>
      </c>
      <c r="AF49" s="59">
        <v>0</v>
      </c>
      <c r="AG49" s="59">
        <v>0</v>
      </c>
      <c r="AH49" s="59"/>
      <c r="AI49" s="59"/>
      <c r="AJ49" s="59"/>
      <c r="AK49" s="59"/>
      <c r="AL49" s="59"/>
      <c r="AM49" s="59"/>
      <c r="AN49" s="59"/>
      <c r="AO49" s="59"/>
      <c r="AP49" s="59"/>
      <c r="AQ49" s="59"/>
      <c r="AR49" s="59"/>
      <c r="AS49" s="59"/>
      <c r="AT49" s="59"/>
      <c r="AU49" s="59"/>
      <c r="AV49" s="59"/>
      <c r="AW49" s="59"/>
      <c r="AX49" s="59"/>
      <c r="AY49" s="59"/>
      <c r="AZ49" s="59"/>
      <c r="BA49" s="59"/>
      <c r="BB49" s="59"/>
      <c r="BC49" s="59"/>
      <c r="BD49" s="59"/>
      <c r="BE49" s="59"/>
      <c r="BF49" s="59"/>
      <c r="BG49" s="59"/>
      <c r="BH49" s="59"/>
      <c r="BI49" s="59"/>
      <c r="BJ49" s="59"/>
      <c r="BK49" s="59"/>
      <c r="BL49" s="59"/>
      <c r="BM49" s="59"/>
      <c r="BN49" s="59"/>
      <c r="BO49" s="59"/>
      <c r="BP49" s="59"/>
      <c r="BQ49" s="59"/>
      <c r="BR49" s="59"/>
      <c r="BS49" s="59"/>
      <c r="BT49" s="59"/>
      <c r="BU49" s="59"/>
      <c r="BV49" s="59"/>
      <c r="BW49" s="59"/>
      <c r="BX49" s="59"/>
      <c r="BY49" s="59"/>
      <c r="BZ49" s="59"/>
      <c r="CA49" s="59"/>
      <c r="CB49" s="59"/>
      <c r="CC49" s="59"/>
      <c r="CD49" s="59"/>
      <c r="CE49" s="59"/>
      <c r="CF49" s="59"/>
      <c r="CG49" s="59"/>
      <c r="CH49" s="59"/>
      <c r="CI49" s="59"/>
      <c r="CJ49" s="59"/>
      <c r="CK49" s="59"/>
      <c r="CL49" s="59"/>
      <c r="CM49" s="59"/>
    </row>
    <row r="50" spans="1:91" x14ac:dyDescent="0.25">
      <c r="A50" s="106" t="s">
        <v>267</v>
      </c>
      <c r="B50" s="59">
        <v>-2</v>
      </c>
      <c r="C50" s="59">
        <v>-2</v>
      </c>
      <c r="D50" s="59">
        <v>-2</v>
      </c>
      <c r="E50" s="59">
        <v>-2</v>
      </c>
      <c r="F50" s="59">
        <v>-2</v>
      </c>
      <c r="G50" s="59">
        <v>-2</v>
      </c>
      <c r="H50" s="59">
        <v>-2</v>
      </c>
      <c r="I50" s="59">
        <v>-2</v>
      </c>
      <c r="J50" s="59">
        <v>-2</v>
      </c>
      <c r="K50" s="59">
        <v>-2</v>
      </c>
      <c r="L50" s="59">
        <v>-2</v>
      </c>
      <c r="M50" s="59">
        <v>-2</v>
      </c>
      <c r="N50" s="59">
        <v>-2</v>
      </c>
      <c r="O50" s="59">
        <v>-2</v>
      </c>
      <c r="P50" s="59">
        <v>-2</v>
      </c>
      <c r="Q50" s="59">
        <v>-2</v>
      </c>
      <c r="R50" s="59">
        <v>-2</v>
      </c>
      <c r="S50" s="59">
        <v>-2</v>
      </c>
      <c r="T50" s="59">
        <v>-2</v>
      </c>
      <c r="U50" s="59">
        <v>-2</v>
      </c>
      <c r="V50" s="59">
        <v>-2</v>
      </c>
      <c r="W50" s="59">
        <v>-2</v>
      </c>
      <c r="X50" s="59">
        <v>-2</v>
      </c>
      <c r="Y50" s="59">
        <v>-2</v>
      </c>
      <c r="Z50" s="59">
        <v>-2</v>
      </c>
      <c r="AA50" s="59">
        <v>-2</v>
      </c>
      <c r="AB50" s="59">
        <v>-2</v>
      </c>
      <c r="AC50" s="59">
        <v>-2</v>
      </c>
      <c r="AD50" s="59">
        <v>-2</v>
      </c>
      <c r="AE50" s="59">
        <v>-2</v>
      </c>
      <c r="AF50" s="59">
        <v>-2</v>
      </c>
      <c r="AG50" s="59">
        <v>-2</v>
      </c>
      <c r="AH50" s="59"/>
      <c r="AI50" s="59"/>
      <c r="AJ50" s="59"/>
      <c r="AK50" s="59"/>
      <c r="AL50" s="59"/>
      <c r="AM50" s="59"/>
      <c r="AN50" s="59"/>
      <c r="AO50" s="59"/>
      <c r="AP50" s="59"/>
      <c r="AQ50" s="59"/>
      <c r="AR50" s="59"/>
      <c r="AS50" s="59"/>
      <c r="AT50" s="59"/>
      <c r="AU50" s="59"/>
      <c r="AV50" s="59"/>
      <c r="AW50" s="59"/>
      <c r="AX50" s="59"/>
      <c r="AY50" s="59"/>
      <c r="AZ50" s="59"/>
      <c r="BA50" s="59"/>
      <c r="BB50" s="59"/>
      <c r="BC50" s="59"/>
      <c r="BD50" s="59"/>
      <c r="BE50" s="59"/>
      <c r="BF50" s="59"/>
      <c r="BG50" s="59"/>
      <c r="BH50" s="59"/>
      <c r="BI50" s="59"/>
      <c r="BJ50" s="59"/>
      <c r="BK50" s="59"/>
      <c r="BL50" s="59"/>
      <c r="BM50" s="59"/>
      <c r="BN50" s="59"/>
      <c r="BO50" s="59"/>
      <c r="BP50" s="59"/>
      <c r="BQ50" s="59"/>
      <c r="BR50" s="59"/>
      <c r="BS50" s="59"/>
      <c r="BT50" s="59"/>
      <c r="BU50" s="59"/>
      <c r="BV50" s="59"/>
      <c r="BW50" s="59"/>
      <c r="BX50" s="59"/>
      <c r="BY50" s="59"/>
      <c r="BZ50" s="59"/>
      <c r="CA50" s="59"/>
      <c r="CB50" s="59"/>
      <c r="CC50" s="59"/>
      <c r="CD50" s="59"/>
      <c r="CE50" s="59"/>
      <c r="CF50" s="59"/>
      <c r="CG50" s="59"/>
      <c r="CH50" s="59"/>
      <c r="CI50" s="59"/>
      <c r="CJ50" s="59"/>
      <c r="CK50" s="59"/>
      <c r="CL50" s="59"/>
      <c r="CM50" s="59"/>
    </row>
    <row r="51" spans="1:91" x14ac:dyDescent="0.25">
      <c r="A51" s="106" t="s">
        <v>268</v>
      </c>
      <c r="B51" s="59">
        <v>0.54500000000000004</v>
      </c>
      <c r="C51" s="59">
        <v>0.54800000000000004</v>
      </c>
      <c r="D51" s="59">
        <v>0.48499999999999999</v>
      </c>
      <c r="E51" s="59">
        <v>0.57999999999999996</v>
      </c>
      <c r="F51" s="59">
        <v>0.58299999999999996</v>
      </c>
      <c r="G51" s="59">
        <v>0.53600000000000003</v>
      </c>
      <c r="H51" s="59">
        <v>0.64600000000000002</v>
      </c>
      <c r="I51" s="59">
        <v>0.64800000000000002</v>
      </c>
      <c r="J51" s="59">
        <v>1</v>
      </c>
      <c r="K51" s="59">
        <v>0.83</v>
      </c>
      <c r="L51" s="59">
        <v>0.82499999999999996</v>
      </c>
      <c r="M51" s="59">
        <v>0.84899999999999998</v>
      </c>
      <c r="N51" s="59">
        <v>0.84899999999999998</v>
      </c>
      <c r="O51" s="59">
        <v>0.85299999999999998</v>
      </c>
      <c r="P51" s="59">
        <v>0.84899999999999998</v>
      </c>
      <c r="Q51" s="59">
        <v>1.1719999999999999</v>
      </c>
      <c r="R51" s="59">
        <v>1.179</v>
      </c>
      <c r="S51" s="59">
        <v>2</v>
      </c>
      <c r="T51" s="59">
        <v>0.56399999999999995</v>
      </c>
      <c r="U51" s="59">
        <v>0.56100000000000005</v>
      </c>
      <c r="V51" s="59">
        <v>0.52200000000000002</v>
      </c>
      <c r="W51" s="59">
        <v>0.60399999999999998</v>
      </c>
      <c r="X51" s="59">
        <v>0.60299999999999998</v>
      </c>
      <c r="Y51" s="59">
        <v>0.6</v>
      </c>
      <c r="Z51" s="59">
        <v>0.58899999999999997</v>
      </c>
      <c r="AA51" s="59">
        <v>0.59099999999999997</v>
      </c>
      <c r="AB51" s="59">
        <v>0.104</v>
      </c>
      <c r="AC51" s="59">
        <v>0.122</v>
      </c>
      <c r="AD51" s="59">
        <v>0.45</v>
      </c>
      <c r="AE51" s="59">
        <v>0.45200000000000001</v>
      </c>
      <c r="AF51" s="59">
        <v>5.2999999999999999E-2</v>
      </c>
      <c r="AG51" s="59">
        <v>4.5999999999999999E-2</v>
      </c>
      <c r="AH51" s="59"/>
      <c r="AI51" s="59"/>
      <c r="AJ51" s="59"/>
      <c r="AK51" s="59"/>
      <c r="AL51" s="59"/>
      <c r="AM51" s="59"/>
      <c r="AN51" s="59"/>
      <c r="AO51" s="59"/>
      <c r="AP51" s="59"/>
      <c r="AQ51" s="59"/>
      <c r="AR51" s="59"/>
      <c r="AS51" s="59"/>
      <c r="AT51" s="59"/>
      <c r="AU51" s="59"/>
      <c r="AV51" s="59"/>
      <c r="AW51" s="59"/>
      <c r="AX51" s="59"/>
      <c r="AY51" s="59"/>
      <c r="AZ51" s="59"/>
      <c r="BA51" s="59"/>
      <c r="BB51" s="59"/>
      <c r="BC51" s="59"/>
      <c r="BD51" s="59"/>
      <c r="BE51" s="59"/>
      <c r="BF51" s="59"/>
      <c r="BG51" s="59"/>
      <c r="BH51" s="59"/>
      <c r="BI51" s="59"/>
      <c r="BJ51" s="59"/>
      <c r="BK51" s="59"/>
      <c r="BL51" s="59"/>
      <c r="BM51" s="59"/>
      <c r="BN51" s="59"/>
      <c r="BO51" s="59"/>
      <c r="BP51" s="59"/>
      <c r="BQ51" s="59"/>
      <c r="BR51" s="59"/>
      <c r="BS51" s="59"/>
      <c r="BT51" s="59"/>
      <c r="BU51" s="59"/>
      <c r="BV51" s="59"/>
      <c r="BW51" s="59"/>
      <c r="BX51" s="59"/>
      <c r="BY51" s="59"/>
      <c r="BZ51" s="59"/>
      <c r="CA51" s="59"/>
      <c r="CB51" s="59"/>
      <c r="CC51" s="59"/>
      <c r="CD51" s="59"/>
      <c r="CE51" s="59"/>
      <c r="CF51" s="59"/>
      <c r="CG51" s="59"/>
      <c r="CH51" s="59"/>
      <c r="CI51" s="59"/>
      <c r="CJ51" s="59"/>
      <c r="CK51" s="59"/>
      <c r="CL51" s="59"/>
      <c r="CM51" s="59"/>
    </row>
    <row r="52" spans="1:91" x14ac:dyDescent="0.25">
      <c r="A52" s="106" t="s">
        <v>269</v>
      </c>
      <c r="B52" s="59">
        <v>-2</v>
      </c>
      <c r="C52" s="59">
        <v>-2</v>
      </c>
      <c r="D52" s="59">
        <v>-2</v>
      </c>
      <c r="E52" s="59">
        <v>-2</v>
      </c>
      <c r="F52" s="59">
        <v>-2</v>
      </c>
      <c r="G52" s="59">
        <v>-2</v>
      </c>
      <c r="H52" s="59">
        <v>-2</v>
      </c>
      <c r="I52" s="59">
        <v>-2</v>
      </c>
      <c r="J52" s="59">
        <v>-2</v>
      </c>
      <c r="K52" s="59">
        <v>-2</v>
      </c>
      <c r="L52" s="59">
        <v>-2</v>
      </c>
      <c r="M52" s="59">
        <v>-2</v>
      </c>
      <c r="N52" s="59">
        <v>-2</v>
      </c>
      <c r="O52" s="59">
        <v>-2</v>
      </c>
      <c r="P52" s="59">
        <v>-2</v>
      </c>
      <c r="Q52" s="59">
        <v>-2</v>
      </c>
      <c r="R52" s="59">
        <v>-2</v>
      </c>
      <c r="S52" s="59">
        <v>-2</v>
      </c>
      <c r="T52" s="59">
        <v>-2</v>
      </c>
      <c r="U52" s="59">
        <v>-2</v>
      </c>
      <c r="V52" s="59">
        <v>-2</v>
      </c>
      <c r="W52" s="59">
        <v>-2</v>
      </c>
      <c r="X52" s="59">
        <v>-2</v>
      </c>
      <c r="Y52" s="59">
        <v>-2</v>
      </c>
      <c r="Z52" s="59">
        <v>-2</v>
      </c>
      <c r="AA52" s="59">
        <v>-2</v>
      </c>
      <c r="AB52" s="59">
        <v>-2</v>
      </c>
      <c r="AC52" s="59">
        <v>-2</v>
      </c>
      <c r="AD52" s="59">
        <v>-2</v>
      </c>
      <c r="AE52" s="59">
        <v>-2</v>
      </c>
      <c r="AF52" s="59">
        <v>-2</v>
      </c>
      <c r="AG52" s="59">
        <v>-2</v>
      </c>
      <c r="AH52" s="59"/>
      <c r="AI52" s="59"/>
      <c r="AJ52" s="59"/>
      <c r="AK52" s="59"/>
      <c r="AL52" s="59"/>
      <c r="AM52" s="59"/>
      <c r="AN52" s="59"/>
      <c r="AO52" s="59"/>
      <c r="AP52" s="59"/>
      <c r="AQ52" s="59"/>
      <c r="AR52" s="59"/>
      <c r="AS52" s="59"/>
      <c r="AT52" s="59"/>
      <c r="AU52" s="59"/>
      <c r="AV52" s="59"/>
      <c r="AW52" s="59"/>
      <c r="AX52" s="59"/>
      <c r="AY52" s="59"/>
      <c r="AZ52" s="59"/>
      <c r="BA52" s="59"/>
      <c r="BB52" s="59"/>
      <c r="BC52" s="59"/>
      <c r="BD52" s="59"/>
      <c r="BE52" s="59"/>
      <c r="BF52" s="59"/>
      <c r="BG52" s="59"/>
      <c r="BH52" s="59"/>
      <c r="BI52" s="59"/>
      <c r="BJ52" s="59"/>
      <c r="BK52" s="59"/>
      <c r="BL52" s="59"/>
      <c r="BM52" s="59"/>
      <c r="BN52" s="59"/>
      <c r="BO52" s="59"/>
      <c r="BP52" s="59"/>
      <c r="BQ52" s="59"/>
      <c r="BR52" s="59"/>
      <c r="BS52" s="59"/>
      <c r="BT52" s="59"/>
      <c r="BU52" s="59"/>
      <c r="BV52" s="59"/>
      <c r="BW52" s="59"/>
      <c r="BX52" s="59"/>
      <c r="BY52" s="59"/>
      <c r="BZ52" s="59"/>
      <c r="CA52" s="59"/>
      <c r="CB52" s="59"/>
      <c r="CC52" s="59"/>
      <c r="CD52" s="59"/>
      <c r="CE52" s="59"/>
      <c r="CF52" s="59"/>
      <c r="CG52" s="59"/>
      <c r="CH52" s="59"/>
      <c r="CI52" s="59"/>
      <c r="CJ52" s="59"/>
      <c r="CK52" s="59"/>
      <c r="CL52" s="59"/>
      <c r="CM52" s="59"/>
    </row>
    <row r="53" spans="1:91" x14ac:dyDescent="0.25">
      <c r="A53" s="106" t="s">
        <v>270</v>
      </c>
      <c r="B53">
        <v>0.42299999999999999</v>
      </c>
      <c r="C53">
        <v>0.27700000000000002</v>
      </c>
      <c r="D53">
        <v>0.28399999999999997</v>
      </c>
      <c r="E53">
        <v>0.49399999999999999</v>
      </c>
      <c r="F53">
        <v>0.54800000000000004</v>
      </c>
      <c r="G53">
        <v>0.51</v>
      </c>
      <c r="H53">
        <v>0.60199999999999998</v>
      </c>
      <c r="I53">
        <v>0.51600000000000001</v>
      </c>
      <c r="J53">
        <v>0.68600000000000005</v>
      </c>
      <c r="K53">
        <v>0.75800000000000001</v>
      </c>
      <c r="L53">
        <v>0.51800000000000002</v>
      </c>
      <c r="M53">
        <v>0.68600000000000005</v>
      </c>
      <c r="N53">
        <v>0.48699999999999999</v>
      </c>
      <c r="O53">
        <v>0.56899999999999995</v>
      </c>
      <c r="P53">
        <v>0.439</v>
      </c>
      <c r="Q53">
        <v>0.88800000000000001</v>
      </c>
      <c r="R53">
        <v>0.99199999999999999</v>
      </c>
      <c r="S53">
        <v>1.2989999999999999</v>
      </c>
      <c r="T53">
        <v>0.45800000000000002</v>
      </c>
      <c r="U53">
        <v>0.29399999999999998</v>
      </c>
      <c r="V53">
        <v>0.28399999999999997</v>
      </c>
      <c r="W53">
        <v>0.46</v>
      </c>
      <c r="X53">
        <v>0.49399999999999999</v>
      </c>
      <c r="Y53">
        <v>0.36599999999999999</v>
      </c>
      <c r="Z53">
        <v>0.53600000000000003</v>
      </c>
      <c r="AA53">
        <v>0.53100000000000003</v>
      </c>
      <c r="AB53">
        <v>3.4000000000000002E-2</v>
      </c>
      <c r="AC53">
        <v>4.4999999999999998E-2</v>
      </c>
      <c r="AD53">
        <v>0.30299999999999999</v>
      </c>
      <c r="AE53">
        <v>0.10100000000000001</v>
      </c>
      <c r="AF53">
        <v>0.10199999999999999</v>
      </c>
      <c r="AG53">
        <v>4.3999999999999997E-2</v>
      </c>
    </row>
    <row r="54" spans="1:91" x14ac:dyDescent="0.25">
      <c r="A54" s="106" t="s">
        <v>271</v>
      </c>
      <c r="B54">
        <v>0.71899999999999997</v>
      </c>
      <c r="C54">
        <v>0.55900000000000005</v>
      </c>
      <c r="D54">
        <v>0.63100000000000001</v>
      </c>
      <c r="E54">
        <v>0.71899999999999997</v>
      </c>
      <c r="F54">
        <v>0.55900000000000005</v>
      </c>
      <c r="G54">
        <v>0.63100000000000001</v>
      </c>
      <c r="H54">
        <v>0.58699999999999997</v>
      </c>
      <c r="I54">
        <v>0.54400000000000004</v>
      </c>
      <c r="J54">
        <v>0.70399999999999996</v>
      </c>
      <c r="K54">
        <v>0.88400000000000001</v>
      </c>
      <c r="L54">
        <v>0.68100000000000005</v>
      </c>
      <c r="M54">
        <v>0.83099999999999996</v>
      </c>
      <c r="N54">
        <v>0.88900000000000001</v>
      </c>
      <c r="O54">
        <v>0.67500000000000004</v>
      </c>
      <c r="P54">
        <v>0.82899999999999996</v>
      </c>
      <c r="Q54">
        <v>1.04</v>
      </c>
      <c r="R54">
        <v>0.58699999999999997</v>
      </c>
      <c r="S54">
        <v>1.0840000000000001</v>
      </c>
      <c r="T54">
        <v>0.79700000000000004</v>
      </c>
      <c r="U54">
        <v>0.64100000000000001</v>
      </c>
      <c r="V54">
        <v>0.77800000000000002</v>
      </c>
      <c r="W54">
        <v>0.78100000000000003</v>
      </c>
      <c r="X54">
        <v>0.63800000000000001</v>
      </c>
      <c r="Y54">
        <v>0.77800000000000002</v>
      </c>
      <c r="Z54">
        <v>0.56299999999999994</v>
      </c>
      <c r="AA54">
        <v>0.56299999999999994</v>
      </c>
      <c r="AB54">
        <v>5.8999999999999997E-2</v>
      </c>
      <c r="AC54">
        <v>5.8999999999999997E-2</v>
      </c>
      <c r="AD54">
        <v>7.2999999999999995E-2</v>
      </c>
      <c r="AE54">
        <v>7.2999999999999995E-2</v>
      </c>
      <c r="AF54">
        <v>0.11600000000000001</v>
      </c>
      <c r="AG54">
        <v>0.11600000000000001</v>
      </c>
    </row>
    <row r="55" spans="1:91" x14ac:dyDescent="0.25">
      <c r="A55" s="106" t="s">
        <v>272</v>
      </c>
      <c r="B55">
        <v>0.71899999999999997</v>
      </c>
      <c r="C55">
        <v>0.55900000000000005</v>
      </c>
      <c r="D55">
        <v>0.63100000000000001</v>
      </c>
      <c r="E55">
        <v>0.71899999999999997</v>
      </c>
      <c r="F55">
        <v>0.55900000000000005</v>
      </c>
      <c r="G55">
        <v>0.63100000000000001</v>
      </c>
      <c r="H55">
        <v>0.58699999999999997</v>
      </c>
      <c r="I55">
        <v>0.54400000000000004</v>
      </c>
      <c r="J55">
        <v>0.70399999999999996</v>
      </c>
      <c r="K55">
        <v>0.88400000000000001</v>
      </c>
      <c r="L55">
        <v>0.68100000000000005</v>
      </c>
      <c r="M55">
        <v>0.83099999999999996</v>
      </c>
      <c r="N55">
        <v>0.88900000000000001</v>
      </c>
      <c r="O55">
        <v>0.67500000000000004</v>
      </c>
      <c r="P55">
        <v>0.82899999999999996</v>
      </c>
      <c r="Q55">
        <v>1.04</v>
      </c>
      <c r="R55">
        <v>0.58699999999999997</v>
      </c>
      <c r="S55">
        <v>1.0840000000000001</v>
      </c>
      <c r="T55">
        <v>0.79700000000000004</v>
      </c>
      <c r="U55">
        <v>0.64100000000000001</v>
      </c>
      <c r="V55">
        <v>0.77800000000000002</v>
      </c>
      <c r="W55">
        <v>0.78100000000000003</v>
      </c>
      <c r="X55">
        <v>0.63800000000000001</v>
      </c>
      <c r="Y55">
        <v>0.77800000000000002</v>
      </c>
      <c r="Z55">
        <v>0.56299999999999994</v>
      </c>
      <c r="AA55">
        <v>0.56299999999999994</v>
      </c>
      <c r="AB55">
        <v>5.8999999999999997E-2</v>
      </c>
      <c r="AC55">
        <v>5.8999999999999997E-2</v>
      </c>
      <c r="AD55">
        <v>7.2999999999999995E-2</v>
      </c>
      <c r="AE55">
        <v>7.2999999999999995E-2</v>
      </c>
      <c r="AF55">
        <v>0.11600000000000001</v>
      </c>
      <c r="AG55">
        <v>0.11600000000000001</v>
      </c>
    </row>
    <row r="56" spans="1:91" x14ac:dyDescent="0.25">
      <c r="A56" s="106" t="s">
        <v>273</v>
      </c>
      <c r="B56">
        <v>0.42299999999999999</v>
      </c>
      <c r="C56">
        <v>0.27700000000000002</v>
      </c>
      <c r="D56">
        <v>0.28399999999999997</v>
      </c>
      <c r="E56">
        <v>0.49399999999999999</v>
      </c>
      <c r="F56">
        <v>0.54800000000000004</v>
      </c>
      <c r="G56">
        <v>0.51</v>
      </c>
      <c r="H56">
        <v>0.60199999999999998</v>
      </c>
      <c r="I56">
        <v>0.51600000000000001</v>
      </c>
      <c r="J56">
        <v>0.68600000000000005</v>
      </c>
      <c r="K56">
        <v>0.75800000000000001</v>
      </c>
      <c r="L56">
        <v>0.51800000000000002</v>
      </c>
      <c r="M56">
        <v>0.68600000000000005</v>
      </c>
      <c r="N56">
        <v>0.48699999999999999</v>
      </c>
      <c r="O56">
        <v>0.56899999999999995</v>
      </c>
      <c r="P56">
        <v>0.439</v>
      </c>
      <c r="Q56">
        <v>0.88800000000000001</v>
      </c>
      <c r="R56">
        <v>0.99199999999999999</v>
      </c>
      <c r="S56">
        <v>1.2989999999999999</v>
      </c>
      <c r="T56">
        <v>0.45800000000000002</v>
      </c>
      <c r="U56">
        <v>0.29399999999999998</v>
      </c>
      <c r="V56">
        <v>0.28399999999999997</v>
      </c>
      <c r="W56">
        <v>0.46</v>
      </c>
      <c r="X56">
        <v>0.49399999999999999</v>
      </c>
      <c r="Y56">
        <v>0.36599999999999999</v>
      </c>
      <c r="Z56">
        <v>0.53600000000000003</v>
      </c>
      <c r="AA56">
        <v>0.53100000000000003</v>
      </c>
      <c r="AB56">
        <v>3.4000000000000002E-2</v>
      </c>
      <c r="AC56">
        <v>4.4999999999999998E-2</v>
      </c>
      <c r="AD56">
        <v>0.30299999999999999</v>
      </c>
      <c r="AE56">
        <v>0.10100000000000001</v>
      </c>
      <c r="AF56">
        <v>0.10199999999999999</v>
      </c>
      <c r="AG56">
        <v>4.3999999999999997E-2</v>
      </c>
    </row>
    <row r="57" spans="1:91" x14ac:dyDescent="0.25">
      <c r="A57" s="106" t="s">
        <v>274</v>
      </c>
      <c r="B57">
        <v>-2</v>
      </c>
      <c r="C57">
        <v>-2</v>
      </c>
      <c r="D57">
        <v>-2</v>
      </c>
      <c r="E57">
        <v>-2</v>
      </c>
      <c r="F57">
        <v>-2</v>
      </c>
      <c r="G57">
        <v>-2</v>
      </c>
      <c r="H57">
        <v>-2</v>
      </c>
      <c r="I57">
        <v>-2</v>
      </c>
      <c r="J57">
        <v>-2</v>
      </c>
      <c r="K57">
        <v>-2</v>
      </c>
      <c r="L57">
        <v>-2</v>
      </c>
      <c r="M57">
        <v>-2</v>
      </c>
      <c r="N57">
        <v>-2</v>
      </c>
      <c r="O57">
        <v>-2</v>
      </c>
      <c r="P57">
        <v>-2</v>
      </c>
      <c r="Q57">
        <v>-2</v>
      </c>
      <c r="R57">
        <v>-2</v>
      </c>
      <c r="S57">
        <v>-2</v>
      </c>
      <c r="T57">
        <v>-2</v>
      </c>
      <c r="U57">
        <v>-2</v>
      </c>
      <c r="V57">
        <v>-2</v>
      </c>
      <c r="W57">
        <v>-2</v>
      </c>
      <c r="X57">
        <v>-2</v>
      </c>
      <c r="Y57">
        <v>-2</v>
      </c>
      <c r="Z57">
        <v>-2</v>
      </c>
      <c r="AA57">
        <v>-2</v>
      </c>
      <c r="AB57">
        <v>-2</v>
      </c>
      <c r="AC57">
        <v>-2</v>
      </c>
      <c r="AD57">
        <v>-2</v>
      </c>
      <c r="AE57">
        <v>-2</v>
      </c>
      <c r="AF57">
        <v>-2</v>
      </c>
      <c r="AG57">
        <v>-2</v>
      </c>
    </row>
    <row r="58" spans="1:91" x14ac:dyDescent="0.25">
      <c r="A58" s="106" t="s">
        <v>275</v>
      </c>
      <c r="B58">
        <v>0.50900000000000001</v>
      </c>
      <c r="C58">
        <v>0.68500000000000005</v>
      </c>
      <c r="D58">
        <v>0.53100000000000003</v>
      </c>
      <c r="E58">
        <v>0.51300000000000001</v>
      </c>
      <c r="F58">
        <v>0.68100000000000005</v>
      </c>
      <c r="G58">
        <v>0.52400000000000002</v>
      </c>
      <c r="H58">
        <v>0.52900000000000003</v>
      </c>
      <c r="I58">
        <v>1.514</v>
      </c>
      <c r="J58">
        <v>1</v>
      </c>
      <c r="K58">
        <v>0.51300000000000001</v>
      </c>
      <c r="L58">
        <v>0.68100000000000005</v>
      </c>
      <c r="M58">
        <v>0.52400000000000002</v>
      </c>
      <c r="N58">
        <v>0.50900000000000001</v>
      </c>
      <c r="O58">
        <v>0.68500000000000005</v>
      </c>
      <c r="P58">
        <v>0.53100000000000003</v>
      </c>
      <c r="Q58">
        <v>0.52900000000000003</v>
      </c>
      <c r="R58">
        <v>1.514</v>
      </c>
      <c r="S58">
        <v>1</v>
      </c>
      <c r="T58">
        <v>0.58899999999999997</v>
      </c>
      <c r="U58">
        <v>0.84299999999999997</v>
      </c>
      <c r="V58">
        <v>0.58899999999999997</v>
      </c>
      <c r="W58">
        <v>0.58899999999999997</v>
      </c>
      <c r="X58">
        <v>0.84299999999999997</v>
      </c>
      <c r="Y58">
        <v>0.58899999999999997</v>
      </c>
      <c r="Z58">
        <v>0.58899999999999997</v>
      </c>
      <c r="AA58">
        <v>1.589</v>
      </c>
      <c r="AB58">
        <v>0.128</v>
      </c>
      <c r="AC58">
        <v>0.128</v>
      </c>
      <c r="AD58">
        <v>0.12</v>
      </c>
      <c r="AE58">
        <v>0.12</v>
      </c>
      <c r="AF58">
        <v>0.114</v>
      </c>
      <c r="AG58">
        <v>0.11600000000000001</v>
      </c>
    </row>
    <row r="59" spans="1:91" x14ac:dyDescent="0.25">
      <c r="A59" s="106" t="s">
        <v>276</v>
      </c>
      <c r="B59">
        <v>0.73499999999999999</v>
      </c>
      <c r="C59">
        <v>0.74</v>
      </c>
      <c r="D59">
        <v>1.0449999999999999</v>
      </c>
      <c r="E59">
        <v>0.74</v>
      </c>
      <c r="F59">
        <v>0.73499999999999999</v>
      </c>
      <c r="G59">
        <v>1.0449999999999999</v>
      </c>
      <c r="H59">
        <v>0.63400000000000001</v>
      </c>
      <c r="I59">
        <v>0.63400000000000001</v>
      </c>
      <c r="J59">
        <v>1</v>
      </c>
      <c r="K59">
        <v>0.76400000000000001</v>
      </c>
      <c r="L59">
        <v>0.77700000000000002</v>
      </c>
      <c r="M59">
        <v>1.0089999999999999</v>
      </c>
      <c r="N59">
        <v>0.77700000000000002</v>
      </c>
      <c r="O59">
        <v>0.76400000000000001</v>
      </c>
      <c r="P59">
        <v>1.0089999999999999</v>
      </c>
      <c r="Q59">
        <v>0.92800000000000005</v>
      </c>
      <c r="R59">
        <v>0.92800000000000005</v>
      </c>
      <c r="S59">
        <v>1.784</v>
      </c>
      <c r="T59">
        <v>0.76600000000000001</v>
      </c>
      <c r="U59">
        <v>0.77300000000000002</v>
      </c>
      <c r="V59">
        <v>1</v>
      </c>
      <c r="W59">
        <v>0.77300000000000002</v>
      </c>
      <c r="X59">
        <v>0.76600000000000001</v>
      </c>
      <c r="Y59">
        <v>1</v>
      </c>
      <c r="Z59">
        <v>0.65900000000000003</v>
      </c>
      <c r="AA59">
        <v>0.65900000000000003</v>
      </c>
      <c r="AB59">
        <v>7.6999999999999999E-2</v>
      </c>
      <c r="AC59">
        <v>0.08</v>
      </c>
      <c r="AD59">
        <v>0.106</v>
      </c>
      <c r="AE59">
        <v>0.106</v>
      </c>
      <c r="AF59">
        <v>0.16200000000000001</v>
      </c>
      <c r="AG59">
        <v>0.16200000000000001</v>
      </c>
    </row>
    <row r="60" spans="1:91" x14ac:dyDescent="0.25">
      <c r="A60" s="106" t="s">
        <v>277</v>
      </c>
      <c r="B60">
        <v>0.56399999999999995</v>
      </c>
      <c r="C60">
        <v>0.56799999999999995</v>
      </c>
      <c r="D60">
        <v>0.53</v>
      </c>
      <c r="E60">
        <v>0.56799999999999995</v>
      </c>
      <c r="F60">
        <v>0.56399999999999995</v>
      </c>
      <c r="G60">
        <v>0.53</v>
      </c>
      <c r="H60">
        <v>0.64700000000000002</v>
      </c>
      <c r="I60">
        <v>0.64700000000000002</v>
      </c>
      <c r="J60">
        <v>1</v>
      </c>
      <c r="K60">
        <v>0.84499999999999997</v>
      </c>
      <c r="L60">
        <v>0.83699999999999997</v>
      </c>
      <c r="M60">
        <v>0.84799999999999998</v>
      </c>
      <c r="N60">
        <v>0.83699999999999997</v>
      </c>
      <c r="O60">
        <v>0.84499999999999997</v>
      </c>
      <c r="P60">
        <v>0.84799999999999998</v>
      </c>
      <c r="Q60">
        <v>1.198</v>
      </c>
      <c r="R60">
        <v>1.198</v>
      </c>
      <c r="S60">
        <v>2</v>
      </c>
      <c r="T60">
        <v>0.59399999999999997</v>
      </c>
      <c r="U60">
        <v>0.59199999999999997</v>
      </c>
      <c r="V60">
        <v>0.59399999999999997</v>
      </c>
      <c r="W60">
        <v>0.59199999999999997</v>
      </c>
      <c r="X60">
        <v>0.59399999999999997</v>
      </c>
      <c r="Y60">
        <v>0.59399999999999997</v>
      </c>
      <c r="Z60">
        <v>0.59399999999999997</v>
      </c>
      <c r="AA60">
        <v>0.59399999999999997</v>
      </c>
      <c r="AB60">
        <v>9.7000000000000003E-2</v>
      </c>
      <c r="AC60">
        <v>9.7000000000000003E-2</v>
      </c>
      <c r="AD60">
        <v>0.437</v>
      </c>
      <c r="AE60">
        <v>0.437</v>
      </c>
      <c r="AF60">
        <v>0.115</v>
      </c>
      <c r="AG60">
        <v>0.115</v>
      </c>
    </row>
    <row r="61" spans="1:91" x14ac:dyDescent="0.25">
      <c r="A61" s="106" t="s">
        <v>278</v>
      </c>
      <c r="B61">
        <v>0.28000000000000003</v>
      </c>
      <c r="C61">
        <v>0.33200000000000002</v>
      </c>
      <c r="D61">
        <v>0.25800000000000001</v>
      </c>
      <c r="E61">
        <v>0.26100000000000001</v>
      </c>
      <c r="F61">
        <v>0.309</v>
      </c>
      <c r="G61">
        <v>0.24199999999999999</v>
      </c>
      <c r="H61">
        <v>0.36799999999999999</v>
      </c>
      <c r="I61">
        <v>0.35899999999999999</v>
      </c>
      <c r="J61">
        <v>0.36599999999999999</v>
      </c>
      <c r="K61">
        <v>0.49399999999999999</v>
      </c>
      <c r="L61">
        <v>0.34899999999999998</v>
      </c>
      <c r="M61">
        <v>0.34100000000000003</v>
      </c>
      <c r="N61">
        <v>0.45600000000000002</v>
      </c>
      <c r="O61">
        <v>0.33400000000000002</v>
      </c>
      <c r="P61">
        <v>0.32900000000000001</v>
      </c>
      <c r="Q61">
        <v>0.47099999999999997</v>
      </c>
      <c r="R61">
        <v>0.54900000000000004</v>
      </c>
      <c r="S61">
        <v>0.53500000000000003</v>
      </c>
      <c r="T61">
        <v>0.32100000000000001</v>
      </c>
      <c r="U61">
        <v>0.32400000000000001</v>
      </c>
      <c r="V61">
        <v>0.23400000000000001</v>
      </c>
      <c r="W61">
        <v>0.29799999999999999</v>
      </c>
      <c r="X61">
        <v>0.29399999999999998</v>
      </c>
      <c r="Y61">
        <v>0.215</v>
      </c>
      <c r="Z61">
        <v>0.755</v>
      </c>
      <c r="AA61">
        <v>0.61899999999999999</v>
      </c>
      <c r="AB61">
        <v>8.7999999999999995E-2</v>
      </c>
      <c r="AC61">
        <v>9.6000000000000002E-2</v>
      </c>
      <c r="AD61">
        <v>0.17199999999999999</v>
      </c>
      <c r="AE61">
        <v>0.19600000000000001</v>
      </c>
      <c r="AF61">
        <v>0.23699999999999999</v>
      </c>
      <c r="AG61">
        <v>0.21199999999999999</v>
      </c>
    </row>
    <row r="62" spans="1:91" x14ac:dyDescent="0.25">
      <c r="A62" s="106" t="s">
        <v>279</v>
      </c>
      <c r="B62">
        <v>0.66300000000000003</v>
      </c>
      <c r="C62">
        <v>0.47499999999999998</v>
      </c>
      <c r="D62">
        <v>0.56000000000000005</v>
      </c>
      <c r="E62">
        <v>0.495</v>
      </c>
      <c r="F62">
        <v>0.40699999999999997</v>
      </c>
      <c r="G62">
        <v>0.38800000000000001</v>
      </c>
      <c r="H62">
        <v>0.66100000000000003</v>
      </c>
      <c r="I62">
        <v>0.55900000000000005</v>
      </c>
      <c r="J62">
        <v>0.77500000000000002</v>
      </c>
      <c r="K62">
        <v>1.028</v>
      </c>
      <c r="L62">
        <v>0.95799999999999996</v>
      </c>
      <c r="M62">
        <v>0.97</v>
      </c>
      <c r="N62">
        <v>0.75900000000000001</v>
      </c>
      <c r="O62">
        <v>0.72299999999999998</v>
      </c>
      <c r="P62">
        <v>0.748</v>
      </c>
      <c r="Q62">
        <v>1.379</v>
      </c>
      <c r="R62">
        <v>1.097</v>
      </c>
      <c r="S62">
        <v>2.6059999999999999</v>
      </c>
      <c r="T62">
        <v>0.67300000000000004</v>
      </c>
      <c r="U62">
        <v>0.54400000000000004</v>
      </c>
      <c r="V62">
        <v>0.625</v>
      </c>
      <c r="W62">
        <v>0.51</v>
      </c>
      <c r="X62">
        <v>0.45600000000000002</v>
      </c>
      <c r="Y62">
        <v>0.42399999999999999</v>
      </c>
      <c r="Z62">
        <v>0.64700000000000002</v>
      </c>
      <c r="AA62">
        <v>0.52800000000000002</v>
      </c>
      <c r="AB62">
        <v>9.7000000000000003E-2</v>
      </c>
      <c r="AC62">
        <v>9.0999999999999998E-2</v>
      </c>
      <c r="AD62">
        <v>0.56999999999999995</v>
      </c>
      <c r="AE62">
        <v>0.33900000000000002</v>
      </c>
      <c r="AF62">
        <v>0.155</v>
      </c>
      <c r="AG62">
        <v>0.188</v>
      </c>
    </row>
    <row r="63" spans="1:91" x14ac:dyDescent="0.25">
      <c r="A63" s="106" t="s">
        <v>280</v>
      </c>
      <c r="B63">
        <v>0</v>
      </c>
      <c r="C63">
        <v>0</v>
      </c>
      <c r="D63">
        <v>0</v>
      </c>
      <c r="E63">
        <v>0</v>
      </c>
      <c r="F63">
        <v>0</v>
      </c>
      <c r="G63">
        <v>0</v>
      </c>
      <c r="H63">
        <v>0</v>
      </c>
      <c r="I63">
        <v>0</v>
      </c>
      <c r="J63">
        <v>0</v>
      </c>
      <c r="K63">
        <v>0</v>
      </c>
      <c r="L63">
        <v>0</v>
      </c>
      <c r="M63">
        <v>0</v>
      </c>
      <c r="N63">
        <v>0</v>
      </c>
      <c r="O63">
        <v>0</v>
      </c>
      <c r="P63">
        <v>0</v>
      </c>
      <c r="Q63">
        <v>0</v>
      </c>
      <c r="R63">
        <v>0</v>
      </c>
      <c r="S63">
        <v>0</v>
      </c>
      <c r="T63">
        <v>0</v>
      </c>
      <c r="U63">
        <v>0</v>
      </c>
      <c r="V63">
        <v>0</v>
      </c>
      <c r="W63">
        <v>0</v>
      </c>
      <c r="X63">
        <v>0</v>
      </c>
      <c r="Y63">
        <v>0</v>
      </c>
      <c r="Z63">
        <v>0</v>
      </c>
      <c r="AA63">
        <v>0</v>
      </c>
      <c r="AB63">
        <v>0</v>
      </c>
      <c r="AC63">
        <v>0</v>
      </c>
      <c r="AD63">
        <v>0</v>
      </c>
      <c r="AE63">
        <v>0</v>
      </c>
      <c r="AF63">
        <v>0</v>
      </c>
      <c r="AG63">
        <v>0</v>
      </c>
    </row>
    <row r="64" spans="1:91" x14ac:dyDescent="0.25">
      <c r="A64" s="106" t="s">
        <v>281</v>
      </c>
      <c r="B64">
        <v>0.69099999999999995</v>
      </c>
      <c r="C64">
        <v>0.44900000000000001</v>
      </c>
      <c r="D64">
        <v>0.57199999999999995</v>
      </c>
      <c r="E64">
        <v>0.313</v>
      </c>
      <c r="F64">
        <v>0.32900000000000001</v>
      </c>
      <c r="G64">
        <v>0.29599999999999999</v>
      </c>
      <c r="H64">
        <v>0.58099999999999996</v>
      </c>
      <c r="I64">
        <v>0.49099999999999999</v>
      </c>
      <c r="J64">
        <v>0.82199999999999995</v>
      </c>
      <c r="K64">
        <v>1.329</v>
      </c>
      <c r="L64">
        <v>1.147</v>
      </c>
      <c r="M64">
        <v>1.865</v>
      </c>
      <c r="N64">
        <v>0.26300000000000001</v>
      </c>
      <c r="O64">
        <v>0.28799999999999998</v>
      </c>
      <c r="P64">
        <v>0.23499999999999999</v>
      </c>
      <c r="Q64">
        <v>0.71899999999999997</v>
      </c>
      <c r="R64">
        <v>0.621</v>
      </c>
      <c r="S64">
        <v>0.71499999999999997</v>
      </c>
      <c r="T64">
        <v>0.81399999999999995</v>
      </c>
      <c r="U64">
        <v>0.53500000000000003</v>
      </c>
      <c r="V64">
        <v>0.75900000000000001</v>
      </c>
      <c r="W64">
        <v>0.23300000000000001</v>
      </c>
      <c r="X64">
        <v>0.28599999999999998</v>
      </c>
      <c r="Y64">
        <v>0.20699999999999999</v>
      </c>
      <c r="Z64">
        <v>0.496</v>
      </c>
      <c r="AA64">
        <v>0.41699999999999998</v>
      </c>
      <c r="AB64">
        <v>7.0999999999999994E-2</v>
      </c>
      <c r="AC64">
        <v>4.4999999999999998E-2</v>
      </c>
      <c r="AD64">
        <v>0.35299999999999998</v>
      </c>
      <c r="AE64">
        <v>0.20599999999999999</v>
      </c>
      <c r="AF64">
        <v>0.106</v>
      </c>
      <c r="AG64">
        <v>6.4000000000000001E-2</v>
      </c>
    </row>
    <row r="65" spans="1:33" x14ac:dyDescent="0.25">
      <c r="A65" s="106" t="s">
        <v>282</v>
      </c>
      <c r="B65">
        <v>0</v>
      </c>
      <c r="C65">
        <v>0</v>
      </c>
      <c r="D65">
        <v>0</v>
      </c>
      <c r="E65">
        <v>0</v>
      </c>
      <c r="F65">
        <v>0</v>
      </c>
      <c r="G65">
        <v>0</v>
      </c>
      <c r="H65">
        <v>0</v>
      </c>
      <c r="I65">
        <v>0</v>
      </c>
      <c r="J65">
        <v>0</v>
      </c>
      <c r="K65">
        <v>0</v>
      </c>
      <c r="L65">
        <v>0</v>
      </c>
      <c r="M65">
        <v>0</v>
      </c>
      <c r="N65">
        <v>0</v>
      </c>
      <c r="O65">
        <v>0</v>
      </c>
      <c r="P65">
        <v>0</v>
      </c>
      <c r="Q65">
        <v>1.659</v>
      </c>
      <c r="R65">
        <v>0</v>
      </c>
      <c r="S65">
        <v>1.1599999999999999</v>
      </c>
      <c r="T65">
        <v>0</v>
      </c>
      <c r="U65">
        <v>0</v>
      </c>
      <c r="V65">
        <v>0</v>
      </c>
      <c r="W65">
        <v>0</v>
      </c>
      <c r="X65">
        <v>0</v>
      </c>
      <c r="Y65">
        <v>0</v>
      </c>
      <c r="Z65">
        <v>0</v>
      </c>
      <c r="AA65">
        <v>0</v>
      </c>
      <c r="AB65">
        <v>0</v>
      </c>
      <c r="AC65">
        <v>0</v>
      </c>
      <c r="AD65">
        <v>0.64600000000000002</v>
      </c>
      <c r="AE65">
        <v>0</v>
      </c>
      <c r="AF65">
        <v>0</v>
      </c>
      <c r="AG65">
        <v>0</v>
      </c>
    </row>
    <row r="66" spans="1:33" x14ac:dyDescent="0.25">
      <c r="A66" s="106" t="s">
        <v>283</v>
      </c>
      <c r="B66">
        <v>0.80800000000000005</v>
      </c>
      <c r="C66">
        <v>0.39</v>
      </c>
      <c r="D66">
        <v>0.77100000000000002</v>
      </c>
      <c r="E66">
        <v>0</v>
      </c>
      <c r="F66">
        <v>0</v>
      </c>
      <c r="G66">
        <v>0</v>
      </c>
      <c r="H66">
        <v>0</v>
      </c>
      <c r="I66">
        <v>0</v>
      </c>
      <c r="J66">
        <v>0.46100000000000002</v>
      </c>
      <c r="K66">
        <v>1.4079999999999999</v>
      </c>
      <c r="L66">
        <v>0.54400000000000004</v>
      </c>
      <c r="M66">
        <v>2.7170000000000001</v>
      </c>
      <c r="N66">
        <v>0</v>
      </c>
      <c r="O66">
        <v>0</v>
      </c>
      <c r="P66">
        <v>0</v>
      </c>
      <c r="Q66">
        <v>0</v>
      </c>
      <c r="R66">
        <v>0</v>
      </c>
      <c r="S66">
        <v>0</v>
      </c>
      <c r="T66">
        <v>1.004</v>
      </c>
      <c r="U66">
        <v>0.46100000000000002</v>
      </c>
      <c r="V66">
        <v>1.3220000000000001</v>
      </c>
      <c r="W66">
        <v>0</v>
      </c>
      <c r="X66">
        <v>0</v>
      </c>
      <c r="Y66">
        <v>0</v>
      </c>
      <c r="Z66">
        <v>0</v>
      </c>
      <c r="AA66">
        <v>0</v>
      </c>
      <c r="AB66">
        <v>0</v>
      </c>
      <c r="AC66">
        <v>0</v>
      </c>
      <c r="AD66">
        <v>0</v>
      </c>
      <c r="AE66">
        <v>0</v>
      </c>
      <c r="AF66">
        <v>0</v>
      </c>
      <c r="AG66">
        <v>0</v>
      </c>
    </row>
    <row r="67" spans="1:33" x14ac:dyDescent="0.25">
      <c r="A67" s="106" t="s">
        <v>284</v>
      </c>
      <c r="B67">
        <v>0</v>
      </c>
      <c r="C67">
        <v>0</v>
      </c>
      <c r="D67">
        <v>1.33</v>
      </c>
      <c r="E67">
        <v>0</v>
      </c>
      <c r="F67">
        <v>0</v>
      </c>
      <c r="G67">
        <v>0</v>
      </c>
      <c r="H67">
        <v>0</v>
      </c>
      <c r="I67">
        <v>0</v>
      </c>
      <c r="J67">
        <v>0</v>
      </c>
      <c r="K67">
        <v>0</v>
      </c>
      <c r="L67">
        <v>0</v>
      </c>
      <c r="M67">
        <v>0</v>
      </c>
      <c r="N67">
        <v>0</v>
      </c>
      <c r="O67">
        <v>0</v>
      </c>
      <c r="P67">
        <v>0</v>
      </c>
      <c r="Q67">
        <v>0</v>
      </c>
      <c r="R67">
        <v>0</v>
      </c>
      <c r="S67">
        <v>0</v>
      </c>
      <c r="T67">
        <v>0</v>
      </c>
      <c r="U67">
        <v>0</v>
      </c>
      <c r="V67">
        <v>0</v>
      </c>
      <c r="W67">
        <v>0</v>
      </c>
      <c r="X67">
        <v>0</v>
      </c>
      <c r="Y67">
        <v>0</v>
      </c>
      <c r="Z67">
        <v>0</v>
      </c>
      <c r="AA67">
        <v>0</v>
      </c>
      <c r="AB67">
        <v>0</v>
      </c>
      <c r="AC67">
        <v>0</v>
      </c>
      <c r="AD67">
        <v>0</v>
      </c>
      <c r="AE67">
        <v>0</v>
      </c>
      <c r="AF67">
        <v>0</v>
      </c>
      <c r="AG67">
        <v>0</v>
      </c>
    </row>
    <row r="68" spans="1:33" x14ac:dyDescent="0.25">
      <c r="A68" s="106" t="s">
        <v>285</v>
      </c>
      <c r="B68">
        <v>1.177</v>
      </c>
      <c r="C68">
        <v>1.202</v>
      </c>
      <c r="D68">
        <v>1.1659999999999999</v>
      </c>
      <c r="E68">
        <v>1.0069999999999999</v>
      </c>
      <c r="F68">
        <v>0.997</v>
      </c>
      <c r="G68">
        <v>0.90200000000000002</v>
      </c>
      <c r="H68">
        <v>1.202</v>
      </c>
      <c r="I68">
        <v>1.202</v>
      </c>
      <c r="J68">
        <v>1.7350000000000001</v>
      </c>
      <c r="K68">
        <v>1.165</v>
      </c>
      <c r="L68">
        <v>1.175</v>
      </c>
      <c r="M68">
        <v>1.143</v>
      </c>
      <c r="N68">
        <v>1.0069999999999999</v>
      </c>
      <c r="O68">
        <v>0.98599999999999999</v>
      </c>
      <c r="P68">
        <v>0.94099999999999995</v>
      </c>
      <c r="Q68">
        <v>1.2070000000000001</v>
      </c>
      <c r="R68">
        <v>1.208</v>
      </c>
      <c r="S68">
        <v>1.734</v>
      </c>
      <c r="T68">
        <v>1.2230000000000001</v>
      </c>
      <c r="U68">
        <v>1.1719999999999999</v>
      </c>
      <c r="V68">
        <v>1.1020000000000001</v>
      </c>
      <c r="W68">
        <v>1.034</v>
      </c>
      <c r="X68">
        <v>0.95599999999999996</v>
      </c>
      <c r="Y68">
        <v>0.79300000000000004</v>
      </c>
      <c r="Z68">
        <v>1.1659999999999999</v>
      </c>
      <c r="AA68">
        <v>1.089</v>
      </c>
      <c r="AB68">
        <v>0.39300000000000002</v>
      </c>
      <c r="AC68">
        <v>0.45</v>
      </c>
      <c r="AD68">
        <v>0.89700000000000002</v>
      </c>
      <c r="AE68">
        <v>0.89400000000000002</v>
      </c>
      <c r="AF68">
        <v>0.34899999999999998</v>
      </c>
      <c r="AG68">
        <v>0.34499999999999997</v>
      </c>
    </row>
    <row r="69" spans="1:33" x14ac:dyDescent="0.25">
      <c r="A69" s="106" t="s">
        <v>286</v>
      </c>
      <c r="B69">
        <v>5.0999999999999997E-2</v>
      </c>
      <c r="C69">
        <v>5.0999999999999997E-2</v>
      </c>
      <c r="D69">
        <v>4.2999999999999997E-2</v>
      </c>
      <c r="E69">
        <v>0.14499999999999999</v>
      </c>
      <c r="F69">
        <v>0.17399999999999999</v>
      </c>
      <c r="G69">
        <v>0.129</v>
      </c>
      <c r="H69">
        <v>0.128</v>
      </c>
      <c r="I69">
        <v>0.155</v>
      </c>
      <c r="J69">
        <v>0.10100000000000001</v>
      </c>
      <c r="K69">
        <v>2.5999999999999999E-2</v>
      </c>
      <c r="L69">
        <v>2.8000000000000001E-2</v>
      </c>
      <c r="M69">
        <v>2.1999999999999999E-2</v>
      </c>
      <c r="N69">
        <v>0.111</v>
      </c>
      <c r="O69">
        <v>0.11700000000000001</v>
      </c>
      <c r="P69">
        <v>9.5000000000000001E-2</v>
      </c>
      <c r="Q69">
        <v>5.3999999999999999E-2</v>
      </c>
      <c r="R69">
        <v>6.5000000000000002E-2</v>
      </c>
      <c r="S69">
        <v>4.2000000000000003E-2</v>
      </c>
      <c r="T69">
        <v>0.03</v>
      </c>
      <c r="U69">
        <v>3.3000000000000002E-2</v>
      </c>
      <c r="V69">
        <v>2.1999999999999999E-2</v>
      </c>
      <c r="W69">
        <v>0.121</v>
      </c>
      <c r="X69">
        <v>0.13400000000000001</v>
      </c>
      <c r="Y69">
        <v>0.09</v>
      </c>
      <c r="Z69">
        <v>0.32400000000000001</v>
      </c>
      <c r="AA69">
        <v>0.76800000000000002</v>
      </c>
      <c r="AB69">
        <v>1.9E-2</v>
      </c>
      <c r="AC69">
        <v>7.6999999999999999E-2</v>
      </c>
      <c r="AD69">
        <v>3.5000000000000003E-2</v>
      </c>
      <c r="AE69">
        <v>0.09</v>
      </c>
      <c r="AF69">
        <v>0.11899999999999999</v>
      </c>
      <c r="AG69">
        <v>6.7000000000000004E-2</v>
      </c>
    </row>
    <row r="70" spans="1:33" x14ac:dyDescent="0.25">
      <c r="A70" s="106" t="s">
        <v>287</v>
      </c>
      <c r="B70">
        <v>0</v>
      </c>
      <c r="C70">
        <v>0</v>
      </c>
      <c r="D70">
        <v>0</v>
      </c>
      <c r="E70">
        <v>0</v>
      </c>
      <c r="F70">
        <v>0</v>
      </c>
      <c r="G70">
        <v>0</v>
      </c>
      <c r="H70">
        <v>0</v>
      </c>
      <c r="I70">
        <v>0</v>
      </c>
      <c r="J70">
        <v>0</v>
      </c>
      <c r="K70">
        <v>1.514</v>
      </c>
      <c r="L70">
        <v>0</v>
      </c>
      <c r="M70">
        <v>0.89400000000000002</v>
      </c>
      <c r="N70">
        <v>0</v>
      </c>
      <c r="O70">
        <v>0</v>
      </c>
      <c r="P70">
        <v>0</v>
      </c>
      <c r="Q70">
        <v>0</v>
      </c>
      <c r="R70">
        <v>0</v>
      </c>
      <c r="S70">
        <v>0</v>
      </c>
      <c r="T70">
        <v>0.85499999999999998</v>
      </c>
      <c r="U70">
        <v>0</v>
      </c>
      <c r="V70">
        <v>0</v>
      </c>
      <c r="W70">
        <v>0</v>
      </c>
      <c r="X70">
        <v>0</v>
      </c>
      <c r="Y70">
        <v>0</v>
      </c>
      <c r="Z70">
        <v>1.2789999999999999</v>
      </c>
      <c r="AA70">
        <v>0</v>
      </c>
      <c r="AB70">
        <v>0.58599999999999997</v>
      </c>
      <c r="AC70">
        <v>0</v>
      </c>
      <c r="AD70">
        <v>0</v>
      </c>
      <c r="AE70">
        <v>0</v>
      </c>
      <c r="AF70">
        <v>0</v>
      </c>
      <c r="AG70">
        <v>0</v>
      </c>
    </row>
    <row r="71" spans="1:33" x14ac:dyDescent="0.25">
      <c r="A71" s="106" t="s">
        <v>288</v>
      </c>
      <c r="B71">
        <v>0.27100000000000002</v>
      </c>
      <c r="C71">
        <v>0.36099999999999999</v>
      </c>
      <c r="D71">
        <v>0.25700000000000001</v>
      </c>
      <c r="E71">
        <v>0.30399999999999999</v>
      </c>
      <c r="F71">
        <v>0.38200000000000001</v>
      </c>
      <c r="G71">
        <v>0.28999999999999998</v>
      </c>
      <c r="H71">
        <v>0.36099999999999999</v>
      </c>
      <c r="I71">
        <v>0.45500000000000002</v>
      </c>
      <c r="J71">
        <v>0.41799999999999998</v>
      </c>
      <c r="K71">
        <v>0.53900000000000003</v>
      </c>
      <c r="L71">
        <v>0.435</v>
      </c>
      <c r="M71">
        <v>0.42</v>
      </c>
      <c r="N71">
        <v>0.5</v>
      </c>
      <c r="O71">
        <v>0.45800000000000002</v>
      </c>
      <c r="P71">
        <v>0.48</v>
      </c>
      <c r="Q71">
        <v>0.496</v>
      </c>
      <c r="R71">
        <v>0.67700000000000005</v>
      </c>
      <c r="S71">
        <v>0.63300000000000001</v>
      </c>
      <c r="T71">
        <v>0.309</v>
      </c>
      <c r="U71">
        <v>0.38200000000000001</v>
      </c>
      <c r="V71">
        <v>0.26200000000000001</v>
      </c>
      <c r="W71">
        <v>0.35599999999999998</v>
      </c>
      <c r="X71">
        <v>0.39100000000000001</v>
      </c>
      <c r="Y71">
        <v>0.28100000000000003</v>
      </c>
      <c r="Z71">
        <v>0.65700000000000003</v>
      </c>
      <c r="AA71">
        <v>0.63</v>
      </c>
      <c r="AB71">
        <v>8.7999999999999995E-2</v>
      </c>
      <c r="AC71">
        <v>8.6999999999999994E-2</v>
      </c>
      <c r="AD71">
        <v>0.17499999999999999</v>
      </c>
      <c r="AE71">
        <v>0.18</v>
      </c>
      <c r="AF71">
        <v>0.26800000000000002</v>
      </c>
      <c r="AG71">
        <v>0.187</v>
      </c>
    </row>
    <row r="72" spans="1:33" x14ac:dyDescent="0.25">
      <c r="A72" s="106" t="s">
        <v>289</v>
      </c>
      <c r="B72">
        <v>0.312</v>
      </c>
      <c r="C72">
        <v>0.31</v>
      </c>
      <c r="D72">
        <v>0.34799999999999998</v>
      </c>
      <c r="E72">
        <v>0.30099999999999999</v>
      </c>
      <c r="F72">
        <v>0.313</v>
      </c>
      <c r="G72">
        <v>0.34699999999999998</v>
      </c>
      <c r="H72">
        <v>0.58899999999999997</v>
      </c>
      <c r="I72">
        <v>0.29299999999999998</v>
      </c>
      <c r="J72">
        <v>0.32100000000000001</v>
      </c>
      <c r="K72">
        <v>8.7999999999999995E-2</v>
      </c>
      <c r="L72">
        <v>6.0999999999999999E-2</v>
      </c>
      <c r="M72">
        <v>5.8999999999999997E-2</v>
      </c>
      <c r="N72">
        <v>8.7999999999999995E-2</v>
      </c>
      <c r="O72">
        <v>6.0999999999999999E-2</v>
      </c>
      <c r="P72">
        <v>5.8999999999999997E-2</v>
      </c>
      <c r="Q72">
        <v>7.1999999999999995E-2</v>
      </c>
      <c r="R72">
        <v>0.05</v>
      </c>
      <c r="S72">
        <v>4.2000000000000003E-2</v>
      </c>
      <c r="T72">
        <v>0.13</v>
      </c>
      <c r="U72">
        <v>0.32</v>
      </c>
      <c r="V72">
        <v>0.182</v>
      </c>
      <c r="W72">
        <v>0.128</v>
      </c>
      <c r="X72">
        <v>0.30399999999999999</v>
      </c>
      <c r="Y72">
        <v>0.18</v>
      </c>
      <c r="Z72">
        <v>0.17299999999999999</v>
      </c>
      <c r="AA72">
        <v>0.22600000000000001</v>
      </c>
      <c r="AB72">
        <v>6.6000000000000003E-2</v>
      </c>
      <c r="AC72">
        <v>6.5000000000000002E-2</v>
      </c>
      <c r="AD72">
        <v>1.4E-2</v>
      </c>
      <c r="AE72">
        <v>0.13800000000000001</v>
      </c>
      <c r="AF72">
        <v>0.221</v>
      </c>
      <c r="AG72">
        <v>0.22500000000000001</v>
      </c>
    </row>
    <row r="73" spans="1:33" x14ac:dyDescent="0.25">
      <c r="A73" s="106" t="s">
        <v>290</v>
      </c>
      <c r="B73">
        <v>0.58699999999999997</v>
      </c>
      <c r="C73">
        <v>0.223</v>
      </c>
      <c r="D73">
        <v>0.26300000000000001</v>
      </c>
      <c r="E73">
        <v>0.57899999999999996</v>
      </c>
      <c r="F73">
        <v>0.223</v>
      </c>
      <c r="G73">
        <v>0.26200000000000001</v>
      </c>
      <c r="H73">
        <v>0.57999999999999996</v>
      </c>
      <c r="I73">
        <v>0.221</v>
      </c>
      <c r="J73">
        <v>0.252</v>
      </c>
      <c r="K73">
        <v>0.79600000000000004</v>
      </c>
      <c r="L73">
        <v>0.251</v>
      </c>
      <c r="M73">
        <v>0.314</v>
      </c>
      <c r="N73">
        <v>0.79500000000000004</v>
      </c>
      <c r="O73">
        <v>0.252</v>
      </c>
      <c r="P73">
        <v>0.316</v>
      </c>
      <c r="Q73">
        <v>0.67600000000000005</v>
      </c>
      <c r="R73">
        <v>0.222</v>
      </c>
      <c r="S73">
        <v>0.253</v>
      </c>
      <c r="T73">
        <v>1.61</v>
      </c>
      <c r="U73">
        <v>0.36699999999999999</v>
      </c>
      <c r="V73">
        <v>0.69399999999999995</v>
      </c>
      <c r="W73">
        <v>1.589</v>
      </c>
      <c r="X73">
        <v>0.36799999999999999</v>
      </c>
      <c r="Y73">
        <v>0.69199999999999995</v>
      </c>
      <c r="Z73">
        <v>1.8169999999999999</v>
      </c>
      <c r="AA73">
        <v>0.41099999999999998</v>
      </c>
      <c r="AB73">
        <v>0.189</v>
      </c>
      <c r="AC73">
        <v>0.192</v>
      </c>
      <c r="AD73">
        <v>9.9000000000000005E-2</v>
      </c>
      <c r="AE73">
        <v>9.8000000000000004E-2</v>
      </c>
      <c r="AF73">
        <v>0.20499999999999999</v>
      </c>
      <c r="AG73">
        <v>0.23599999999999999</v>
      </c>
    </row>
    <row r="74" spans="1:33" x14ac:dyDescent="0.25">
      <c r="A74" s="106" t="s">
        <v>331</v>
      </c>
      <c r="B74">
        <v>1.04</v>
      </c>
      <c r="C74">
        <v>1.06</v>
      </c>
      <c r="D74">
        <v>1.1419999999999999</v>
      </c>
      <c r="E74">
        <v>0.95099999999999996</v>
      </c>
      <c r="F74">
        <v>0.95099999999999996</v>
      </c>
      <c r="G74">
        <v>0.88900000000000001</v>
      </c>
      <c r="H74">
        <v>1.173</v>
      </c>
      <c r="I74">
        <v>1.1819999999999999</v>
      </c>
      <c r="J74">
        <v>2</v>
      </c>
      <c r="K74">
        <v>1.1739999999999999</v>
      </c>
      <c r="L74">
        <v>1.177</v>
      </c>
      <c r="M74">
        <v>1.159</v>
      </c>
      <c r="N74">
        <v>1.2809999999999999</v>
      </c>
      <c r="O74">
        <v>1.29</v>
      </c>
      <c r="P74">
        <v>1.54</v>
      </c>
      <c r="Q74">
        <v>1.1299999999999999</v>
      </c>
      <c r="R74">
        <v>1.1379999999999999</v>
      </c>
      <c r="S74">
        <v>2.0049999999999999</v>
      </c>
      <c r="T74">
        <v>0.95</v>
      </c>
      <c r="U74">
        <v>0.95199999999999996</v>
      </c>
      <c r="V74">
        <v>0.83299999999999996</v>
      </c>
      <c r="W74">
        <v>0.999</v>
      </c>
      <c r="X74">
        <v>1.002</v>
      </c>
      <c r="Y74">
        <v>0.88100000000000001</v>
      </c>
      <c r="Z74">
        <v>1.052</v>
      </c>
      <c r="AA74">
        <v>1.0649999999999999</v>
      </c>
      <c r="AB74">
        <v>0.10299999999999999</v>
      </c>
      <c r="AC74">
        <v>0.10199999999999999</v>
      </c>
      <c r="AD74">
        <v>0.247</v>
      </c>
      <c r="AE74">
        <v>0.249</v>
      </c>
      <c r="AF74">
        <v>0.124</v>
      </c>
      <c r="AG74">
        <v>0.19900000000000001</v>
      </c>
    </row>
    <row r="75" spans="1:33" x14ac:dyDescent="0.25">
      <c r="A75" s="106" t="s">
        <v>292</v>
      </c>
      <c r="B75">
        <v>0.42799999999999999</v>
      </c>
      <c r="C75">
        <v>0.433</v>
      </c>
      <c r="D75">
        <v>0.51700000000000002</v>
      </c>
      <c r="E75">
        <v>0.45700000000000002</v>
      </c>
      <c r="F75">
        <v>0.45</v>
      </c>
      <c r="G75">
        <v>0.73699999999999999</v>
      </c>
      <c r="H75">
        <v>0.377</v>
      </c>
      <c r="I75">
        <v>0.38200000000000001</v>
      </c>
      <c r="J75">
        <v>0.96</v>
      </c>
      <c r="K75">
        <v>0.73199999999999998</v>
      </c>
      <c r="L75">
        <v>0.69799999999999995</v>
      </c>
      <c r="M75">
        <v>0.92900000000000005</v>
      </c>
      <c r="N75">
        <v>0.88</v>
      </c>
      <c r="O75">
        <v>0.86799999999999999</v>
      </c>
      <c r="P75">
        <v>1.325</v>
      </c>
      <c r="Q75">
        <v>0.83299999999999996</v>
      </c>
      <c r="R75">
        <v>0.86699999999999999</v>
      </c>
      <c r="S75">
        <v>2</v>
      </c>
      <c r="T75">
        <v>0.442</v>
      </c>
      <c r="U75">
        <v>0.439</v>
      </c>
      <c r="V75">
        <v>0.46899999999999997</v>
      </c>
      <c r="W75">
        <v>0.499</v>
      </c>
      <c r="X75">
        <v>0.49</v>
      </c>
      <c r="Y75">
        <v>0.67</v>
      </c>
      <c r="Z75">
        <v>0.36699999999999999</v>
      </c>
      <c r="AA75">
        <v>0.375</v>
      </c>
      <c r="AB75">
        <v>0.17599999999999999</v>
      </c>
      <c r="AC75">
        <v>0.17799999999999999</v>
      </c>
      <c r="AD75">
        <v>0.111</v>
      </c>
      <c r="AE75">
        <v>0.112</v>
      </c>
      <c r="AF75">
        <v>0.71899999999999997</v>
      </c>
      <c r="AG75">
        <v>0.68300000000000005</v>
      </c>
    </row>
    <row r="76" spans="1:33" x14ac:dyDescent="0.25">
      <c r="A76" s="106" t="s">
        <v>293</v>
      </c>
      <c r="B76">
        <v>0.54900000000000004</v>
      </c>
      <c r="C76">
        <v>0.23699999999999999</v>
      </c>
      <c r="D76">
        <v>0.27200000000000002</v>
      </c>
      <c r="E76">
        <v>0.78900000000000003</v>
      </c>
      <c r="F76">
        <v>0.38100000000000001</v>
      </c>
      <c r="G76">
        <v>0.71699999999999997</v>
      </c>
      <c r="H76">
        <v>0.56599999999999995</v>
      </c>
      <c r="I76">
        <v>0.245</v>
      </c>
      <c r="J76">
        <v>0.28399999999999997</v>
      </c>
      <c r="K76">
        <v>0.56000000000000005</v>
      </c>
      <c r="L76">
        <v>0.254</v>
      </c>
      <c r="M76">
        <v>0.29499999999999998</v>
      </c>
      <c r="N76">
        <v>0.78900000000000003</v>
      </c>
      <c r="O76">
        <v>0.376</v>
      </c>
      <c r="P76">
        <v>0.749</v>
      </c>
      <c r="Q76">
        <v>0.56599999999999995</v>
      </c>
      <c r="R76">
        <v>0.25</v>
      </c>
      <c r="S76">
        <v>0.314</v>
      </c>
      <c r="T76">
        <v>0.878</v>
      </c>
      <c r="U76">
        <v>0.27600000000000002</v>
      </c>
      <c r="V76">
        <v>0.6</v>
      </c>
      <c r="W76">
        <v>1.151</v>
      </c>
      <c r="X76">
        <v>0.44</v>
      </c>
      <c r="Y76">
        <v>2.1840000000000002</v>
      </c>
      <c r="Z76">
        <v>1.016</v>
      </c>
      <c r="AA76">
        <v>0.24</v>
      </c>
      <c r="AB76">
        <v>0.127</v>
      </c>
      <c r="AC76">
        <v>0.57099999999999995</v>
      </c>
      <c r="AD76">
        <v>3.5999999999999997E-2</v>
      </c>
      <c r="AE76">
        <v>3.6999999999999998E-2</v>
      </c>
      <c r="AF76">
        <v>0.14399999999999999</v>
      </c>
      <c r="AG76">
        <v>0.15</v>
      </c>
    </row>
    <row r="77" spans="1:33" x14ac:dyDescent="0.25">
      <c r="A77" s="106" t="s">
        <v>294</v>
      </c>
      <c r="B77">
        <v>0.52900000000000003</v>
      </c>
      <c r="C77">
        <v>0.113</v>
      </c>
      <c r="D77">
        <v>0.308</v>
      </c>
      <c r="E77">
        <v>0.20699999999999999</v>
      </c>
      <c r="F77">
        <v>0.26300000000000001</v>
      </c>
      <c r="G77">
        <v>0.47599999999999998</v>
      </c>
      <c r="H77">
        <v>0.24299999999999999</v>
      </c>
      <c r="I77">
        <v>0.129</v>
      </c>
      <c r="J77">
        <v>0.84699999999999998</v>
      </c>
      <c r="K77">
        <v>0.52900000000000003</v>
      </c>
      <c r="L77">
        <v>0.113</v>
      </c>
      <c r="M77">
        <v>0.308</v>
      </c>
      <c r="N77">
        <v>0.20699999999999999</v>
      </c>
      <c r="O77">
        <v>0.26300000000000001</v>
      </c>
      <c r="P77">
        <v>0.47599999999999998</v>
      </c>
      <c r="Q77">
        <v>0.24299999999999999</v>
      </c>
      <c r="R77">
        <v>0.129</v>
      </c>
      <c r="S77">
        <v>0.84699999999999998</v>
      </c>
      <c r="T77">
        <v>0.432</v>
      </c>
      <c r="U77">
        <v>9.4E-2</v>
      </c>
      <c r="V77">
        <v>0.23</v>
      </c>
      <c r="W77">
        <v>0.16900000000000001</v>
      </c>
      <c r="X77">
        <v>0.223</v>
      </c>
      <c r="Y77">
        <v>0.39300000000000002</v>
      </c>
      <c r="Z77">
        <v>0.17199999999999999</v>
      </c>
      <c r="AA77">
        <v>9.2999999999999999E-2</v>
      </c>
      <c r="AB77">
        <v>2.5999999999999999E-2</v>
      </c>
      <c r="AC77">
        <v>0.34100000000000003</v>
      </c>
      <c r="AD77">
        <v>1.9E-2</v>
      </c>
      <c r="AE77">
        <v>1.9E-2</v>
      </c>
      <c r="AF77">
        <v>4.5999999999999999E-2</v>
      </c>
      <c r="AG77">
        <v>4.5999999999999999E-2</v>
      </c>
    </row>
    <row r="78" spans="1:33" x14ac:dyDescent="0.25">
      <c r="A78" s="106" t="s">
        <v>295</v>
      </c>
      <c r="B78">
        <v>0.52900000000000003</v>
      </c>
      <c r="C78">
        <v>0.113</v>
      </c>
      <c r="D78">
        <v>0.308</v>
      </c>
      <c r="E78">
        <v>0.20699999999999999</v>
      </c>
      <c r="F78">
        <v>0.26300000000000001</v>
      </c>
      <c r="G78">
        <v>0.47599999999999998</v>
      </c>
      <c r="H78">
        <v>0.24299999999999999</v>
      </c>
      <c r="I78">
        <v>0.129</v>
      </c>
      <c r="J78">
        <v>0.84699999999999998</v>
      </c>
      <c r="K78">
        <v>0.52900000000000003</v>
      </c>
      <c r="L78">
        <v>0.113</v>
      </c>
      <c r="M78">
        <v>0.308</v>
      </c>
      <c r="N78">
        <v>0.20699999999999999</v>
      </c>
      <c r="O78">
        <v>0.26300000000000001</v>
      </c>
      <c r="P78">
        <v>0.47599999999999998</v>
      </c>
      <c r="Q78">
        <v>0.24299999999999999</v>
      </c>
      <c r="R78">
        <v>0.129</v>
      </c>
      <c r="S78">
        <v>0.84699999999999998</v>
      </c>
      <c r="T78">
        <v>0.432</v>
      </c>
      <c r="U78">
        <v>9.4E-2</v>
      </c>
      <c r="V78">
        <v>0.23</v>
      </c>
      <c r="W78">
        <v>0.16900000000000001</v>
      </c>
      <c r="X78">
        <v>0.223</v>
      </c>
      <c r="Y78">
        <v>0.39300000000000002</v>
      </c>
      <c r="Z78">
        <v>0.17199999999999999</v>
      </c>
      <c r="AA78">
        <v>9.2999999999999999E-2</v>
      </c>
      <c r="AB78">
        <v>2.5999999999999999E-2</v>
      </c>
      <c r="AC78">
        <v>1.2350000000000001</v>
      </c>
      <c r="AD78">
        <v>1.9E-2</v>
      </c>
      <c r="AE78">
        <v>1.9E-2</v>
      </c>
      <c r="AF78">
        <v>4.5999999999999999E-2</v>
      </c>
      <c r="AG78">
        <v>4.5999999999999999E-2</v>
      </c>
    </row>
    <row r="79" spans="1:33" x14ac:dyDescent="0.25">
      <c r="A79" s="106" t="s">
        <v>296</v>
      </c>
      <c r="B79">
        <v>0.121</v>
      </c>
      <c r="C79">
        <v>0.127</v>
      </c>
      <c r="D79">
        <v>0.10199999999999999</v>
      </c>
      <c r="E79">
        <v>0.14499999999999999</v>
      </c>
      <c r="F79">
        <v>0.13600000000000001</v>
      </c>
      <c r="G79">
        <v>0.11799999999999999</v>
      </c>
      <c r="H79">
        <v>0.15</v>
      </c>
      <c r="I79">
        <v>0.111</v>
      </c>
      <c r="J79">
        <v>0.09</v>
      </c>
      <c r="K79">
        <v>0.13600000000000001</v>
      </c>
      <c r="L79">
        <v>0.159</v>
      </c>
      <c r="M79">
        <v>0.127</v>
      </c>
      <c r="N79">
        <v>0.13600000000000001</v>
      </c>
      <c r="O79">
        <v>0.184</v>
      </c>
      <c r="P79">
        <v>0.127</v>
      </c>
      <c r="Q79">
        <v>0.111</v>
      </c>
      <c r="R79">
        <v>0.15</v>
      </c>
      <c r="S79">
        <v>0.09</v>
      </c>
      <c r="T79">
        <v>0.16300000000000001</v>
      </c>
      <c r="U79">
        <v>0.17399999999999999</v>
      </c>
      <c r="V79">
        <v>0.123</v>
      </c>
      <c r="W79">
        <v>0.214</v>
      </c>
      <c r="X79">
        <v>0.23100000000000001</v>
      </c>
      <c r="Y79">
        <v>0.16300000000000001</v>
      </c>
      <c r="Z79">
        <v>0.6</v>
      </c>
      <c r="AA79">
        <v>0.6</v>
      </c>
      <c r="AB79">
        <v>2.3E-2</v>
      </c>
      <c r="AC79">
        <v>1.7000000000000001E-2</v>
      </c>
      <c r="AD79">
        <v>1.2999999999999999E-2</v>
      </c>
      <c r="AE79">
        <v>1.2999999999999999E-2</v>
      </c>
      <c r="AF79">
        <v>3.5999999999999997E-2</v>
      </c>
      <c r="AG79">
        <v>2.4E-2</v>
      </c>
    </row>
    <row r="80" spans="1:33" x14ac:dyDescent="0.25">
      <c r="A80" s="106" t="s">
        <v>297</v>
      </c>
      <c r="B80">
        <v>0</v>
      </c>
      <c r="C80">
        <v>0</v>
      </c>
      <c r="D80">
        <v>0</v>
      </c>
      <c r="E80">
        <v>0</v>
      </c>
      <c r="F80">
        <v>0</v>
      </c>
      <c r="G80">
        <v>0</v>
      </c>
      <c r="H80">
        <v>0</v>
      </c>
      <c r="I80">
        <v>0</v>
      </c>
      <c r="J80">
        <v>0</v>
      </c>
      <c r="K80">
        <v>0</v>
      </c>
      <c r="L80">
        <v>0</v>
      </c>
      <c r="M80">
        <v>0</v>
      </c>
      <c r="N80">
        <v>0</v>
      </c>
      <c r="O80">
        <v>0</v>
      </c>
      <c r="P80">
        <v>0</v>
      </c>
      <c r="Q80">
        <v>0</v>
      </c>
      <c r="R80">
        <v>0</v>
      </c>
      <c r="S80">
        <v>0</v>
      </c>
      <c r="T80">
        <v>0</v>
      </c>
      <c r="U80">
        <v>0</v>
      </c>
      <c r="V80">
        <v>0</v>
      </c>
      <c r="W80">
        <v>0</v>
      </c>
      <c r="X80">
        <v>0</v>
      </c>
      <c r="Y80">
        <v>0</v>
      </c>
      <c r="Z80">
        <v>0</v>
      </c>
      <c r="AA80">
        <v>0</v>
      </c>
      <c r="AB80">
        <v>0.23799999999999999</v>
      </c>
      <c r="AC80">
        <v>0</v>
      </c>
      <c r="AD80">
        <v>0</v>
      </c>
      <c r="AE80">
        <v>0</v>
      </c>
      <c r="AF80">
        <v>0</v>
      </c>
      <c r="AG80">
        <v>0</v>
      </c>
    </row>
    <row r="81" spans="1:33" x14ac:dyDescent="0.25">
      <c r="A81" s="106" t="s">
        <v>298</v>
      </c>
      <c r="B81">
        <v>6.6000000000000003E-2</v>
      </c>
      <c r="C81">
        <v>6.6000000000000003E-2</v>
      </c>
      <c r="D81">
        <v>5.3999999999999999E-2</v>
      </c>
      <c r="E81">
        <v>6.8000000000000005E-2</v>
      </c>
      <c r="F81">
        <v>6.7000000000000004E-2</v>
      </c>
      <c r="G81">
        <v>5.5E-2</v>
      </c>
      <c r="H81">
        <v>5.5E-2</v>
      </c>
      <c r="I81">
        <v>5.3999999999999999E-2</v>
      </c>
      <c r="J81">
        <v>3.9E-2</v>
      </c>
      <c r="K81">
        <v>6.6000000000000003E-2</v>
      </c>
      <c r="L81">
        <v>6.6000000000000003E-2</v>
      </c>
      <c r="M81">
        <v>5.3999999999999999E-2</v>
      </c>
      <c r="N81">
        <v>6.8000000000000005E-2</v>
      </c>
      <c r="O81">
        <v>6.7000000000000004E-2</v>
      </c>
      <c r="P81">
        <v>5.5E-2</v>
      </c>
      <c r="Q81">
        <v>5.5E-2</v>
      </c>
      <c r="R81">
        <v>5.3999999999999999E-2</v>
      </c>
      <c r="S81">
        <v>3.9E-2</v>
      </c>
      <c r="T81">
        <v>0.33100000000000002</v>
      </c>
      <c r="U81">
        <v>0.68300000000000005</v>
      </c>
      <c r="V81">
        <v>0.32900000000000001</v>
      </c>
      <c r="W81">
        <v>0.67700000000000005</v>
      </c>
      <c r="X81">
        <v>0.33200000000000002</v>
      </c>
      <c r="Y81">
        <v>0.32900000000000001</v>
      </c>
      <c r="Z81">
        <v>0.747</v>
      </c>
      <c r="AA81">
        <v>0.755</v>
      </c>
      <c r="AB81">
        <v>0.13200000000000001</v>
      </c>
      <c r="AC81">
        <v>0.13300000000000001</v>
      </c>
      <c r="AD81">
        <v>1.6E-2</v>
      </c>
      <c r="AE81">
        <v>1.6E-2</v>
      </c>
      <c r="AF81">
        <v>0.14399999999999999</v>
      </c>
      <c r="AG81">
        <v>0.14399999999999999</v>
      </c>
    </row>
    <row r="82" spans="1:33" x14ac:dyDescent="0.25">
      <c r="A82" s="106" t="s">
        <v>299</v>
      </c>
      <c r="B82">
        <v>7.2999999999999995E-2</v>
      </c>
      <c r="C82">
        <v>7.1999999999999995E-2</v>
      </c>
      <c r="D82">
        <v>5.8999999999999997E-2</v>
      </c>
      <c r="E82">
        <v>7.3999999999999996E-2</v>
      </c>
      <c r="F82">
        <v>7.2999999999999995E-2</v>
      </c>
      <c r="G82">
        <v>0.06</v>
      </c>
      <c r="H82">
        <v>0.06</v>
      </c>
      <c r="I82">
        <v>5.8999999999999997E-2</v>
      </c>
      <c r="J82">
        <v>4.2000000000000003E-2</v>
      </c>
      <c r="K82">
        <v>7.3999999999999996E-2</v>
      </c>
      <c r="L82">
        <v>7.1999999999999995E-2</v>
      </c>
      <c r="M82">
        <v>5.8999999999999997E-2</v>
      </c>
      <c r="N82">
        <v>7.3999999999999996E-2</v>
      </c>
      <c r="O82">
        <v>7.2999999999999995E-2</v>
      </c>
      <c r="P82">
        <v>0.06</v>
      </c>
      <c r="Q82">
        <v>0.06</v>
      </c>
      <c r="R82">
        <v>5.8999999999999997E-2</v>
      </c>
      <c r="S82">
        <v>4.2000000000000003E-2</v>
      </c>
      <c r="T82">
        <v>0.73199999999999998</v>
      </c>
      <c r="U82">
        <v>1.109</v>
      </c>
      <c r="V82">
        <v>0.80600000000000005</v>
      </c>
      <c r="W82">
        <v>0.88900000000000001</v>
      </c>
      <c r="X82">
        <v>0.84099999999999997</v>
      </c>
      <c r="Y82">
        <v>0.84299999999999997</v>
      </c>
      <c r="Z82">
        <v>1.0249999999999999</v>
      </c>
      <c r="AA82">
        <v>1.0169999999999999</v>
      </c>
      <c r="AB82">
        <v>0.38600000000000001</v>
      </c>
      <c r="AC82">
        <v>0.38600000000000001</v>
      </c>
      <c r="AD82">
        <v>1.7000000000000001E-2</v>
      </c>
      <c r="AE82">
        <v>1.7000000000000001E-2</v>
      </c>
      <c r="AF82">
        <v>0.39700000000000002</v>
      </c>
      <c r="AG82">
        <v>0.39700000000000002</v>
      </c>
    </row>
  </sheetData>
  <conditionalFormatting sqref="B2:AG82">
    <cfRule type="expression" dxfId="14" priority="1" stopIfTrue="1">
      <formula>B2&lt;=-2</formula>
    </cfRule>
    <cfRule type="expression" dxfId="13" priority="2" stopIfTrue="1">
      <formula>B2&lt;=-1</formula>
    </cfRule>
    <cfRule type="expression" dxfId="12" priority="3" stopIfTrue="1">
      <formula>B2&lt;=0</formula>
    </cfRule>
  </conditionalFormatting>
  <pageMargins left="0.75" right="0.75" top="1" bottom="1" header="0.5" footer="0.5"/>
  <pageSetup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2">
    <tabColor theme="4" tint="0.79998168889431442"/>
  </sheetPr>
  <dimension ref="A1:D104"/>
  <sheetViews>
    <sheetView zoomScale="98" zoomScaleNormal="98" workbookViewId="0">
      <pane ySplit="1" topLeftCell="A2" activePane="bottomLeft" state="frozen"/>
      <selection pane="bottomLeft" activeCell="I9" sqref="I9"/>
    </sheetView>
  </sheetViews>
  <sheetFormatPr baseColWidth="10" defaultColWidth="11.42578125" defaultRowHeight="15" x14ac:dyDescent="0.25"/>
  <cols>
    <col min="1" max="1" width="4.7109375" style="98" bestFit="1" customWidth="1"/>
    <col min="2" max="2" width="25.42578125" style="98" bestFit="1" customWidth="1"/>
    <col min="3" max="3" width="17.140625" style="67" bestFit="1" customWidth="1"/>
    <col min="4" max="4" width="34.42578125" style="67" bestFit="1" customWidth="1"/>
    <col min="5" max="80" width="11.42578125" style="67" customWidth="1"/>
    <col min="81" max="16384" width="11.42578125" style="67"/>
  </cols>
  <sheetData>
    <row r="1" spans="1:4" s="98" customFormat="1" ht="15.75" customHeight="1" thickBot="1" x14ac:dyDescent="0.3">
      <c r="A1" s="65" t="s">
        <v>1</v>
      </c>
      <c r="B1" s="66" t="s">
        <v>2</v>
      </c>
      <c r="C1" s="66" t="s">
        <v>3</v>
      </c>
      <c r="D1" s="66" t="s">
        <v>4</v>
      </c>
    </row>
    <row r="2" spans="1:4" ht="15.75" customHeight="1" thickBot="1" x14ac:dyDescent="0.3">
      <c r="A2" s="119">
        <v>1</v>
      </c>
      <c r="B2" s="118" t="s">
        <v>5</v>
      </c>
      <c r="C2" s="116" t="s">
        <v>6</v>
      </c>
      <c r="D2" s="64" t="s">
        <v>7</v>
      </c>
    </row>
    <row r="3" spans="1:4" ht="15.75" customHeight="1" thickBot="1" x14ac:dyDescent="0.3">
      <c r="A3" s="110"/>
      <c r="B3" s="113"/>
      <c r="C3" s="111"/>
      <c r="D3" s="62" t="s">
        <v>8</v>
      </c>
    </row>
    <row r="4" spans="1:4" ht="15.75" customHeight="1" thickBot="1" x14ac:dyDescent="0.3">
      <c r="A4" s="110"/>
      <c r="B4" s="113"/>
      <c r="C4" s="117" t="s">
        <v>9</v>
      </c>
      <c r="D4" s="67" t="s">
        <v>10</v>
      </c>
    </row>
    <row r="5" spans="1:4" x14ac:dyDescent="0.25">
      <c r="A5" s="110"/>
      <c r="B5" s="113"/>
      <c r="C5" s="110"/>
      <c r="D5" s="67" t="s">
        <v>11</v>
      </c>
    </row>
    <row r="6" spans="1:4" x14ac:dyDescent="0.25">
      <c r="A6" s="110"/>
      <c r="B6" s="113"/>
      <c r="C6" s="110"/>
      <c r="D6" s="67" t="s">
        <v>12</v>
      </c>
    </row>
    <row r="7" spans="1:4" x14ac:dyDescent="0.25">
      <c r="A7" s="110"/>
      <c r="B7" s="113"/>
      <c r="C7" s="110"/>
      <c r="D7" s="67" t="s">
        <v>13</v>
      </c>
    </row>
    <row r="8" spans="1:4" ht="15.75" customHeight="1" thickBot="1" x14ac:dyDescent="0.3">
      <c r="A8" s="111"/>
      <c r="B8" s="114"/>
      <c r="C8" s="111"/>
      <c r="D8" s="62" t="s">
        <v>14</v>
      </c>
    </row>
    <row r="9" spans="1:4" ht="15.75" customHeight="1" thickBot="1" x14ac:dyDescent="0.3">
      <c r="A9" s="109">
        <v>2</v>
      </c>
      <c r="B9" s="112" t="s">
        <v>15</v>
      </c>
      <c r="C9" s="117" t="s">
        <v>16</v>
      </c>
      <c r="D9" s="67" t="s">
        <v>17</v>
      </c>
    </row>
    <row r="10" spans="1:4" x14ac:dyDescent="0.25">
      <c r="A10" s="110"/>
      <c r="B10" s="113"/>
      <c r="C10" s="110"/>
      <c r="D10" s="67" t="s">
        <v>18</v>
      </c>
    </row>
    <row r="11" spans="1:4" ht="15.75" customHeight="1" thickBot="1" x14ac:dyDescent="0.3">
      <c r="A11" s="111"/>
      <c r="B11" s="114"/>
      <c r="C11" s="111"/>
      <c r="D11" s="62" t="s">
        <v>19</v>
      </c>
    </row>
    <row r="12" spans="1:4" ht="15.75" customHeight="1" thickBot="1" x14ac:dyDescent="0.3">
      <c r="A12" s="109">
        <v>3</v>
      </c>
      <c r="B12" s="112" t="s">
        <v>20</v>
      </c>
      <c r="C12" s="117" t="s">
        <v>21</v>
      </c>
      <c r="D12" s="67" t="s">
        <v>17</v>
      </c>
    </row>
    <row r="13" spans="1:4" ht="15.75" customHeight="1" thickBot="1" x14ac:dyDescent="0.3">
      <c r="A13" s="110"/>
      <c r="B13" s="113"/>
      <c r="C13" s="111"/>
      <c r="D13" s="62" t="s">
        <v>22</v>
      </c>
    </row>
    <row r="14" spans="1:4" ht="15.75" customHeight="1" thickBot="1" x14ac:dyDescent="0.3">
      <c r="A14" s="110"/>
      <c r="B14" s="113"/>
      <c r="C14" s="117" t="s">
        <v>23</v>
      </c>
      <c r="D14" s="67" t="s">
        <v>17</v>
      </c>
    </row>
    <row r="15" spans="1:4" x14ac:dyDescent="0.25">
      <c r="A15" s="110"/>
      <c r="B15" s="113"/>
      <c r="C15" s="110"/>
      <c r="D15" s="67" t="s">
        <v>24</v>
      </c>
    </row>
    <row r="16" spans="1:4" x14ac:dyDescent="0.25">
      <c r="A16" s="110"/>
      <c r="B16" s="113"/>
      <c r="C16" s="110"/>
      <c r="D16" s="67" t="s">
        <v>25</v>
      </c>
    </row>
    <row r="17" spans="1:4" ht="15.75" customHeight="1" thickBot="1" x14ac:dyDescent="0.3">
      <c r="A17" s="110"/>
      <c r="B17" s="113"/>
      <c r="C17" s="111"/>
      <c r="D17" s="62" t="s">
        <v>26</v>
      </c>
    </row>
    <row r="18" spans="1:4" ht="15.75" customHeight="1" thickBot="1" x14ac:dyDescent="0.3">
      <c r="A18" s="111"/>
      <c r="B18" s="114"/>
      <c r="C18" s="100" t="s">
        <v>27</v>
      </c>
      <c r="D18" s="62" t="s">
        <v>28</v>
      </c>
    </row>
    <row r="19" spans="1:4" ht="15.75" customHeight="1" thickBot="1" x14ac:dyDescent="0.3">
      <c r="A19" s="119">
        <v>4</v>
      </c>
      <c r="B19" s="118" t="s">
        <v>29</v>
      </c>
      <c r="C19" s="116" t="s">
        <v>30</v>
      </c>
      <c r="D19" s="64" t="s">
        <v>31</v>
      </c>
    </row>
    <row r="20" spans="1:4" x14ac:dyDescent="0.25">
      <c r="A20" s="110"/>
      <c r="B20" s="113"/>
      <c r="C20" s="110"/>
      <c r="D20" s="67" t="s">
        <v>32</v>
      </c>
    </row>
    <row r="21" spans="1:4" x14ac:dyDescent="0.25">
      <c r="A21" s="110"/>
      <c r="B21" s="113"/>
      <c r="C21" s="110"/>
      <c r="D21" s="67" t="s">
        <v>33</v>
      </c>
    </row>
    <row r="22" spans="1:4" x14ac:dyDescent="0.25">
      <c r="A22" s="110"/>
      <c r="B22" s="113"/>
      <c r="C22" s="110"/>
      <c r="D22" s="67" t="s">
        <v>34</v>
      </c>
    </row>
    <row r="23" spans="1:4" ht="15.75" customHeight="1" thickBot="1" x14ac:dyDescent="0.3">
      <c r="A23" s="110"/>
      <c r="B23" s="113"/>
      <c r="C23" s="111"/>
      <c r="D23" s="62" t="s">
        <v>35</v>
      </c>
    </row>
    <row r="24" spans="1:4" ht="15.75" customHeight="1" thickBot="1" x14ac:dyDescent="0.3">
      <c r="A24" s="110"/>
      <c r="B24" s="113"/>
      <c r="C24" s="116" t="s">
        <v>36</v>
      </c>
      <c r="D24" s="64" t="s">
        <v>37</v>
      </c>
    </row>
    <row r="25" spans="1:4" ht="15.75" customHeight="1" thickBot="1" x14ac:dyDescent="0.3">
      <c r="A25" s="111"/>
      <c r="B25" s="114"/>
      <c r="C25" s="111"/>
      <c r="D25" s="62" t="s">
        <v>38</v>
      </c>
    </row>
    <row r="26" spans="1:4" ht="15.75" customHeight="1" thickBot="1" x14ac:dyDescent="0.3">
      <c r="A26" s="109">
        <v>5</v>
      </c>
      <c r="B26" s="112" t="s">
        <v>39</v>
      </c>
      <c r="C26" s="96" t="s">
        <v>36</v>
      </c>
      <c r="D26" s="63" t="s">
        <v>40</v>
      </c>
    </row>
    <row r="27" spans="1:4" x14ac:dyDescent="0.25">
      <c r="A27" s="110"/>
      <c r="B27" s="113"/>
      <c r="C27" s="115" t="s">
        <v>41</v>
      </c>
      <c r="D27" s="64" t="s">
        <v>31</v>
      </c>
    </row>
    <row r="28" spans="1:4" ht="15.75" customHeight="1" thickBot="1" x14ac:dyDescent="0.3">
      <c r="A28" s="110"/>
      <c r="B28" s="113"/>
      <c r="C28" s="110"/>
      <c r="D28" s="67" t="s">
        <v>42</v>
      </c>
    </row>
    <row r="29" spans="1:4" x14ac:dyDescent="0.25">
      <c r="A29" s="110"/>
      <c r="B29" s="113"/>
      <c r="C29" s="115" t="s">
        <v>43</v>
      </c>
      <c r="D29" s="64" t="s">
        <v>31</v>
      </c>
    </row>
    <row r="30" spans="1:4" x14ac:dyDescent="0.25">
      <c r="A30" s="110"/>
      <c r="B30" s="113"/>
      <c r="C30" s="110"/>
      <c r="D30" s="67" t="s">
        <v>44</v>
      </c>
    </row>
    <row r="31" spans="1:4" ht="15.75" customHeight="1" thickBot="1" x14ac:dyDescent="0.3">
      <c r="A31" s="110"/>
      <c r="B31" s="113"/>
      <c r="C31" s="110"/>
      <c r="D31" s="67" t="s">
        <v>45</v>
      </c>
    </row>
    <row r="32" spans="1:4" ht="15.75" customHeight="1" thickBot="1" x14ac:dyDescent="0.3">
      <c r="A32" s="111"/>
      <c r="B32" s="114"/>
      <c r="C32" s="96" t="s">
        <v>46</v>
      </c>
      <c r="D32" s="63" t="s">
        <v>47</v>
      </c>
    </row>
    <row r="33" spans="1:4" ht="15.75" customHeight="1" thickBot="1" x14ac:dyDescent="0.3">
      <c r="A33" s="109">
        <v>6</v>
      </c>
      <c r="B33" s="112" t="s">
        <v>48</v>
      </c>
      <c r="C33" s="120" t="s">
        <v>30</v>
      </c>
      <c r="D33" s="67" t="s">
        <v>49</v>
      </c>
    </row>
    <row r="34" spans="1:4" x14ac:dyDescent="0.25">
      <c r="A34" s="110"/>
      <c r="B34" s="113"/>
      <c r="C34" s="110"/>
      <c r="D34" s="67" t="s">
        <v>50</v>
      </c>
    </row>
    <row r="35" spans="1:4" ht="15.75" customHeight="1" thickBot="1" x14ac:dyDescent="0.3">
      <c r="A35" s="110"/>
      <c r="B35" s="113"/>
      <c r="C35" s="110"/>
      <c r="D35" s="67" t="s">
        <v>51</v>
      </c>
    </row>
    <row r="36" spans="1:4" x14ac:dyDescent="0.25">
      <c r="A36" s="110"/>
      <c r="B36" s="113"/>
      <c r="C36" s="115" t="s">
        <v>36</v>
      </c>
      <c r="D36" s="64" t="s">
        <v>52</v>
      </c>
    </row>
    <row r="37" spans="1:4" x14ac:dyDescent="0.25">
      <c r="A37" s="110"/>
      <c r="B37" s="113"/>
      <c r="C37" s="110"/>
      <c r="D37" s="67" t="s">
        <v>53</v>
      </c>
    </row>
    <row r="38" spans="1:4" x14ac:dyDescent="0.25">
      <c r="A38" s="110"/>
      <c r="B38" s="113"/>
      <c r="C38" s="110"/>
      <c r="D38" s="67" t="s">
        <v>54</v>
      </c>
    </row>
    <row r="39" spans="1:4" ht="15.75" customHeight="1" thickBot="1" x14ac:dyDescent="0.3">
      <c r="A39" s="110"/>
      <c r="B39" s="113"/>
      <c r="C39" s="110"/>
      <c r="D39" s="67" t="s">
        <v>38</v>
      </c>
    </row>
    <row r="40" spans="1:4" x14ac:dyDescent="0.25">
      <c r="A40" s="110"/>
      <c r="B40" s="113"/>
      <c r="C40" s="115" t="s">
        <v>55</v>
      </c>
      <c r="D40" s="64" t="s">
        <v>31</v>
      </c>
    </row>
    <row r="41" spans="1:4" ht="15.75" customHeight="1" thickBot="1" x14ac:dyDescent="0.3">
      <c r="A41" s="110"/>
      <c r="B41" s="113"/>
      <c r="C41" s="110"/>
      <c r="D41" s="67" t="s">
        <v>56</v>
      </c>
    </row>
    <row r="42" spans="1:4" ht="15.75" customHeight="1" thickBot="1" x14ac:dyDescent="0.3">
      <c r="A42" s="111"/>
      <c r="B42" s="114"/>
      <c r="C42" s="96" t="s">
        <v>46</v>
      </c>
      <c r="D42" s="63" t="s">
        <v>57</v>
      </c>
    </row>
    <row r="43" spans="1:4" ht="15.75" customHeight="1" thickBot="1" x14ac:dyDescent="0.3">
      <c r="A43" s="109">
        <v>7</v>
      </c>
      <c r="B43" s="112" t="s">
        <v>58</v>
      </c>
      <c r="C43" s="99" t="s">
        <v>46</v>
      </c>
      <c r="D43" s="67" t="s">
        <v>59</v>
      </c>
    </row>
    <row r="44" spans="1:4" x14ac:dyDescent="0.25">
      <c r="A44" s="110"/>
      <c r="B44" s="113"/>
      <c r="C44" s="115" t="s">
        <v>43</v>
      </c>
      <c r="D44" s="64" t="s">
        <v>31</v>
      </c>
    </row>
    <row r="45" spans="1:4" x14ac:dyDescent="0.25">
      <c r="A45" s="110"/>
      <c r="B45" s="113"/>
      <c r="C45" s="110"/>
      <c r="D45" s="67" t="s">
        <v>44</v>
      </c>
    </row>
    <row r="46" spans="1:4" ht="15.75" customHeight="1" thickBot="1" x14ac:dyDescent="0.3">
      <c r="A46" s="110"/>
      <c r="B46" s="113"/>
      <c r="C46" s="110"/>
      <c r="D46" s="67" t="s">
        <v>45</v>
      </c>
    </row>
    <row r="47" spans="1:4" ht="15.75" customHeight="1" thickBot="1" x14ac:dyDescent="0.3">
      <c r="A47" s="110"/>
      <c r="B47" s="113"/>
      <c r="C47" s="116" t="s">
        <v>60</v>
      </c>
      <c r="D47" s="64" t="s">
        <v>61</v>
      </c>
    </row>
    <row r="48" spans="1:4" x14ac:dyDescent="0.25">
      <c r="A48" s="110"/>
      <c r="B48" s="113"/>
      <c r="C48" s="110"/>
      <c r="D48" s="67" t="s">
        <v>62</v>
      </c>
    </row>
    <row r="49" spans="1:4" x14ac:dyDescent="0.25">
      <c r="A49" s="110"/>
      <c r="B49" s="113"/>
      <c r="C49" s="110"/>
      <c r="D49" s="67" t="s">
        <v>63</v>
      </c>
    </row>
    <row r="50" spans="1:4" x14ac:dyDescent="0.25">
      <c r="A50" s="110"/>
      <c r="B50" s="113"/>
      <c r="C50" s="110"/>
      <c r="D50" s="67" t="s">
        <v>64</v>
      </c>
    </row>
    <row r="51" spans="1:4" x14ac:dyDescent="0.25">
      <c r="A51" s="110"/>
      <c r="B51" s="113"/>
      <c r="C51" s="110"/>
      <c r="D51" s="67" t="s">
        <v>12</v>
      </c>
    </row>
    <row r="52" spans="1:4" ht="15.75" customHeight="1" thickBot="1" x14ac:dyDescent="0.3">
      <c r="A52" s="111"/>
      <c r="B52" s="114"/>
      <c r="C52" s="111"/>
      <c r="D52" s="62" t="s">
        <v>65</v>
      </c>
    </row>
    <row r="53" spans="1:4" ht="15.75" customHeight="1" thickBot="1" x14ac:dyDescent="0.3">
      <c r="A53" s="109">
        <v>8</v>
      </c>
      <c r="B53" s="112" t="s">
        <v>66</v>
      </c>
      <c r="C53" s="97" t="s">
        <v>36</v>
      </c>
      <c r="D53" s="64" t="s">
        <v>67</v>
      </c>
    </row>
    <row r="54" spans="1:4" x14ac:dyDescent="0.25">
      <c r="A54" s="110"/>
      <c r="B54" s="113"/>
      <c r="C54" s="115" t="s">
        <v>43</v>
      </c>
      <c r="D54" s="64" t="s">
        <v>31</v>
      </c>
    </row>
    <row r="55" spans="1:4" x14ac:dyDescent="0.25">
      <c r="A55" s="110"/>
      <c r="B55" s="113"/>
      <c r="C55" s="110"/>
      <c r="D55" s="67" t="s">
        <v>44</v>
      </c>
    </row>
    <row r="56" spans="1:4" ht="15.75" customHeight="1" thickBot="1" x14ac:dyDescent="0.3">
      <c r="A56" s="110"/>
      <c r="B56" s="113"/>
      <c r="C56" s="110"/>
      <c r="D56" s="67" t="s">
        <v>45</v>
      </c>
    </row>
    <row r="57" spans="1:4" x14ac:dyDescent="0.25">
      <c r="A57" s="110"/>
      <c r="B57" s="113"/>
      <c r="C57" s="115" t="s">
        <v>68</v>
      </c>
      <c r="D57" s="64" t="s">
        <v>31</v>
      </c>
    </row>
    <row r="58" spans="1:4" ht="15.75" customHeight="1" thickBot="1" x14ac:dyDescent="0.3">
      <c r="A58" s="110"/>
      <c r="B58" s="113"/>
      <c r="C58" s="110"/>
      <c r="D58" s="67" t="s">
        <v>44</v>
      </c>
    </row>
    <row r="59" spans="1:4" x14ac:dyDescent="0.25">
      <c r="A59" s="110"/>
      <c r="B59" s="113"/>
      <c r="C59" s="115" t="s">
        <v>69</v>
      </c>
      <c r="D59" s="64" t="s">
        <v>70</v>
      </c>
    </row>
    <row r="60" spans="1:4" x14ac:dyDescent="0.25">
      <c r="A60" s="110"/>
      <c r="B60" s="113"/>
      <c r="C60" s="110"/>
      <c r="D60" s="67" t="s">
        <v>31</v>
      </c>
    </row>
    <row r="61" spans="1:4" ht="15.75" customHeight="1" thickBot="1" x14ac:dyDescent="0.3">
      <c r="A61" s="110"/>
      <c r="B61" s="113"/>
      <c r="C61" s="110"/>
      <c r="D61" s="67" t="s">
        <v>71</v>
      </c>
    </row>
    <row r="62" spans="1:4" ht="15.75" customHeight="1" thickBot="1" x14ac:dyDescent="0.3">
      <c r="A62" s="110"/>
      <c r="B62" s="113"/>
      <c r="C62" s="97" t="s">
        <v>72</v>
      </c>
      <c r="D62" s="64" t="s">
        <v>47</v>
      </c>
    </row>
    <row r="63" spans="1:4" ht="15.75" customHeight="1" thickBot="1" x14ac:dyDescent="0.3">
      <c r="A63" s="110"/>
      <c r="B63" s="113"/>
      <c r="C63" s="116" t="s">
        <v>30</v>
      </c>
      <c r="D63" s="64" t="s">
        <v>49</v>
      </c>
    </row>
    <row r="64" spans="1:4" ht="15.75" customHeight="1" thickBot="1" x14ac:dyDescent="0.3">
      <c r="A64" s="111"/>
      <c r="B64" s="114"/>
      <c r="C64" s="111"/>
      <c r="D64" s="62" t="s">
        <v>31</v>
      </c>
    </row>
    <row r="65" spans="1:4" ht="15.75" customHeight="1" thickBot="1" x14ac:dyDescent="0.3">
      <c r="A65" s="109">
        <v>9</v>
      </c>
      <c r="B65" s="112" t="s">
        <v>73</v>
      </c>
      <c r="C65" s="115" t="s">
        <v>72</v>
      </c>
      <c r="D65" s="64" t="s">
        <v>74</v>
      </c>
    </row>
    <row r="66" spans="1:4" ht="15.75" customHeight="1" thickBot="1" x14ac:dyDescent="0.3">
      <c r="A66" s="110"/>
      <c r="B66" s="113"/>
      <c r="C66" s="110"/>
      <c r="D66" s="67" t="s">
        <v>38</v>
      </c>
    </row>
    <row r="67" spans="1:4" x14ac:dyDescent="0.25">
      <c r="A67" s="110"/>
      <c r="B67" s="113"/>
      <c r="C67" s="115" t="s">
        <v>30</v>
      </c>
      <c r="D67" s="64" t="s">
        <v>31</v>
      </c>
    </row>
    <row r="68" spans="1:4" x14ac:dyDescent="0.25">
      <c r="A68" s="110"/>
      <c r="B68" s="113"/>
      <c r="C68" s="110"/>
      <c r="D68" s="67" t="s">
        <v>35</v>
      </c>
    </row>
    <row r="69" spans="1:4" ht="15.75" customHeight="1" thickBot="1" x14ac:dyDescent="0.3">
      <c r="A69" s="110"/>
      <c r="B69" s="113"/>
      <c r="C69" s="110"/>
      <c r="D69" s="67" t="s">
        <v>49</v>
      </c>
    </row>
    <row r="70" spans="1:4" ht="15.75" customHeight="1" thickBot="1" x14ac:dyDescent="0.3">
      <c r="A70" s="110"/>
      <c r="B70" s="113"/>
      <c r="C70" s="116" t="s">
        <v>75</v>
      </c>
      <c r="D70" s="64" t="s">
        <v>76</v>
      </c>
    </row>
    <row r="71" spans="1:4" x14ac:dyDescent="0.25">
      <c r="A71" s="110"/>
      <c r="B71" s="113"/>
      <c r="C71" s="110"/>
      <c r="D71" s="67" t="s">
        <v>77</v>
      </c>
    </row>
    <row r="72" spans="1:4" ht="15.75" customHeight="1" thickBot="1" x14ac:dyDescent="0.3">
      <c r="A72" s="111"/>
      <c r="B72" s="114"/>
      <c r="C72" s="111"/>
      <c r="D72" s="62" t="s">
        <v>78</v>
      </c>
    </row>
    <row r="73" spans="1:4" ht="15.75" customHeight="1" thickBot="1" x14ac:dyDescent="0.3">
      <c r="A73" s="109">
        <v>10</v>
      </c>
      <c r="B73" s="112" t="s">
        <v>79</v>
      </c>
      <c r="C73" s="115" t="s">
        <v>75</v>
      </c>
      <c r="D73" s="64" t="s">
        <v>76</v>
      </c>
    </row>
    <row r="74" spans="1:4" ht="15.75" customHeight="1" thickBot="1" x14ac:dyDescent="0.3">
      <c r="A74" s="110"/>
      <c r="B74" s="113"/>
      <c r="C74" s="110"/>
      <c r="D74" s="67" t="s">
        <v>77</v>
      </c>
    </row>
    <row r="75" spans="1:4" x14ac:dyDescent="0.25">
      <c r="A75" s="110"/>
      <c r="B75" s="113"/>
      <c r="C75" s="115" t="s">
        <v>80</v>
      </c>
      <c r="D75" s="64" t="s">
        <v>81</v>
      </c>
    </row>
    <row r="76" spans="1:4" ht="15.75" customHeight="1" thickBot="1" x14ac:dyDescent="0.3">
      <c r="A76" s="110"/>
      <c r="B76" s="113"/>
      <c r="C76" s="110"/>
      <c r="D76" s="67" t="s">
        <v>82</v>
      </c>
    </row>
    <row r="77" spans="1:4" ht="15.75" customHeight="1" thickBot="1" x14ac:dyDescent="0.3">
      <c r="A77" s="110"/>
      <c r="B77" s="113"/>
      <c r="C77" s="116" t="s">
        <v>83</v>
      </c>
      <c r="D77" s="64" t="s">
        <v>76</v>
      </c>
    </row>
    <row r="78" spans="1:4" ht="15.75" customHeight="1" thickBot="1" x14ac:dyDescent="0.3">
      <c r="A78" s="111"/>
      <c r="B78" s="114"/>
      <c r="C78" s="111"/>
      <c r="D78" s="62" t="s">
        <v>84</v>
      </c>
    </row>
    <row r="79" spans="1:4" ht="15.75" customHeight="1" thickBot="1" x14ac:dyDescent="0.3">
      <c r="A79" s="109">
        <v>11</v>
      </c>
      <c r="B79" s="112" t="s">
        <v>85</v>
      </c>
      <c r="C79" s="115" t="s">
        <v>83</v>
      </c>
      <c r="D79" s="64" t="s">
        <v>74</v>
      </c>
    </row>
    <row r="80" spans="1:4" ht="15.75" customHeight="1" thickBot="1" x14ac:dyDescent="0.3">
      <c r="A80" s="110"/>
      <c r="B80" s="113"/>
      <c r="C80" s="110"/>
      <c r="D80" s="67" t="s">
        <v>86</v>
      </c>
    </row>
    <row r="81" spans="1:4" ht="15.75" customHeight="1" x14ac:dyDescent="0.25">
      <c r="A81" s="110"/>
      <c r="B81" s="113"/>
      <c r="C81" s="97" t="s">
        <v>72</v>
      </c>
      <c r="D81" s="64" t="s">
        <v>87</v>
      </c>
    </row>
    <row r="82" spans="1:4" ht="15.75" customHeight="1" x14ac:dyDescent="0.25">
      <c r="A82" s="110"/>
      <c r="B82" s="113"/>
      <c r="C82" s="99" t="s">
        <v>36</v>
      </c>
      <c r="D82" s="67" t="s">
        <v>88</v>
      </c>
    </row>
    <row r="83" spans="1:4" ht="15.75" customHeight="1" thickBot="1" x14ac:dyDescent="0.3">
      <c r="A83" s="110"/>
      <c r="B83" s="113"/>
      <c r="C83" s="99" t="s">
        <v>89</v>
      </c>
      <c r="D83" s="67" t="s">
        <v>59</v>
      </c>
    </row>
    <row r="84" spans="1:4" x14ac:dyDescent="0.25">
      <c r="A84" s="110"/>
      <c r="B84" s="113"/>
      <c r="C84" s="115" t="s">
        <v>69</v>
      </c>
      <c r="D84" s="64" t="s">
        <v>90</v>
      </c>
    </row>
    <row r="85" spans="1:4" ht="15.75" customHeight="1" x14ac:dyDescent="0.25">
      <c r="A85" s="110"/>
      <c r="B85" s="113"/>
      <c r="C85" s="110"/>
      <c r="D85" s="67" t="s">
        <v>76</v>
      </c>
    </row>
    <row r="86" spans="1:4" ht="15.75" customHeight="1" thickBot="1" x14ac:dyDescent="0.3">
      <c r="A86" s="111"/>
      <c r="B86" s="114"/>
      <c r="C86" s="100" t="s">
        <v>91</v>
      </c>
      <c r="D86" s="62" t="s">
        <v>92</v>
      </c>
    </row>
    <row r="87" spans="1:4" ht="15.75" customHeight="1" thickBot="1" x14ac:dyDescent="0.3">
      <c r="A87" s="109">
        <v>12</v>
      </c>
      <c r="B87" s="112" t="s">
        <v>93</v>
      </c>
      <c r="C87" s="99" t="s">
        <v>91</v>
      </c>
      <c r="D87" s="67" t="s">
        <v>94</v>
      </c>
    </row>
    <row r="88" spans="1:4" x14ac:dyDescent="0.25">
      <c r="A88" s="110"/>
      <c r="B88" s="113"/>
      <c r="C88" s="115" t="s">
        <v>95</v>
      </c>
      <c r="D88" s="64" t="s">
        <v>96</v>
      </c>
    </row>
    <row r="89" spans="1:4" ht="15.75" customHeight="1" thickBot="1" x14ac:dyDescent="0.3">
      <c r="A89" s="110"/>
      <c r="B89" s="113"/>
      <c r="C89" s="110"/>
      <c r="D89" s="67" t="s">
        <v>97</v>
      </c>
    </row>
    <row r="90" spans="1:4" x14ac:dyDescent="0.25">
      <c r="A90" s="110"/>
      <c r="B90" s="113"/>
      <c r="C90" s="115" t="s">
        <v>98</v>
      </c>
      <c r="D90" s="64" t="s">
        <v>99</v>
      </c>
    </row>
    <row r="91" spans="1:4" ht="15.75" customHeight="1" thickBot="1" x14ac:dyDescent="0.3">
      <c r="A91" s="110"/>
      <c r="B91" s="113"/>
      <c r="C91" s="110"/>
      <c r="D91" s="67" t="s">
        <v>100</v>
      </c>
    </row>
    <row r="92" spans="1:4" x14ac:dyDescent="0.25">
      <c r="A92" s="110"/>
      <c r="B92" s="113"/>
      <c r="C92" s="115" t="s">
        <v>101</v>
      </c>
      <c r="D92" s="64" t="s">
        <v>102</v>
      </c>
    </row>
    <row r="93" spans="1:4" x14ac:dyDescent="0.25">
      <c r="A93" s="110"/>
      <c r="B93" s="113"/>
      <c r="C93" s="110"/>
      <c r="D93" s="67" t="s">
        <v>103</v>
      </c>
    </row>
    <row r="94" spans="1:4" x14ac:dyDescent="0.25">
      <c r="A94" s="110"/>
      <c r="B94" s="113"/>
      <c r="C94" s="110"/>
      <c r="D94" s="67" t="s">
        <v>104</v>
      </c>
    </row>
    <row r="95" spans="1:4" ht="15.75" customHeight="1" thickBot="1" x14ac:dyDescent="0.3">
      <c r="A95" s="110"/>
      <c r="B95" s="113"/>
      <c r="C95" s="110"/>
      <c r="D95" s="67" t="s">
        <v>105</v>
      </c>
    </row>
    <row r="96" spans="1:4" x14ac:dyDescent="0.25">
      <c r="A96" s="110"/>
      <c r="B96" s="113"/>
      <c r="C96" s="115" t="s">
        <v>6</v>
      </c>
      <c r="D96" s="64" t="s">
        <v>106</v>
      </c>
    </row>
    <row r="97" spans="1:4" x14ac:dyDescent="0.25">
      <c r="A97" s="110"/>
      <c r="B97" s="113"/>
      <c r="C97" s="110"/>
      <c r="D97" s="67" t="s">
        <v>107</v>
      </c>
    </row>
    <row r="98" spans="1:4" x14ac:dyDescent="0.25">
      <c r="A98" s="110"/>
      <c r="B98" s="113"/>
      <c r="C98" s="110"/>
      <c r="D98" s="67" t="s">
        <v>108</v>
      </c>
    </row>
    <row r="99" spans="1:4" ht="15.75" customHeight="1" thickBot="1" x14ac:dyDescent="0.3">
      <c r="A99" s="110"/>
      <c r="B99" s="113"/>
      <c r="C99" s="110"/>
      <c r="D99" s="67" t="s">
        <v>109</v>
      </c>
    </row>
    <row r="100" spans="1:4" ht="15.75" customHeight="1" thickBot="1" x14ac:dyDescent="0.3">
      <c r="A100" s="110"/>
      <c r="B100" s="113"/>
      <c r="C100" s="116" t="s">
        <v>9</v>
      </c>
      <c r="D100" s="64" t="s">
        <v>61</v>
      </c>
    </row>
    <row r="101" spans="1:4" x14ac:dyDescent="0.25">
      <c r="A101" s="110"/>
      <c r="B101" s="113"/>
      <c r="C101" s="110"/>
      <c r="D101" s="67" t="s">
        <v>62</v>
      </c>
    </row>
    <row r="102" spans="1:4" x14ac:dyDescent="0.25">
      <c r="A102" s="110"/>
      <c r="B102" s="113"/>
      <c r="C102" s="110"/>
      <c r="D102" s="67" t="s">
        <v>63</v>
      </c>
    </row>
    <row r="103" spans="1:4" x14ac:dyDescent="0.25">
      <c r="A103" s="110"/>
      <c r="B103" s="113"/>
      <c r="C103" s="110"/>
      <c r="D103" s="67" t="s">
        <v>64</v>
      </c>
    </row>
    <row r="104" spans="1:4" ht="15.75" customHeight="1" thickBot="1" x14ac:dyDescent="0.3">
      <c r="A104" s="111"/>
      <c r="B104" s="114"/>
      <c r="C104" s="111"/>
      <c r="D104" s="62" t="s">
        <v>12</v>
      </c>
    </row>
  </sheetData>
  <mergeCells count="55">
    <mergeCell ref="A19:A25"/>
    <mergeCell ref="A26:A32"/>
    <mergeCell ref="C47:C52"/>
    <mergeCell ref="C44:C46"/>
    <mergeCell ref="B43:B52"/>
    <mergeCell ref="A43:A52"/>
    <mergeCell ref="C24:C25"/>
    <mergeCell ref="B19:B25"/>
    <mergeCell ref="C29:C31"/>
    <mergeCell ref="C27:C28"/>
    <mergeCell ref="B26:B32"/>
    <mergeCell ref="C19:C23"/>
    <mergeCell ref="A33:A42"/>
    <mergeCell ref="C33:C35"/>
    <mergeCell ref="C36:C39"/>
    <mergeCell ref="C40:C41"/>
    <mergeCell ref="A12:A18"/>
    <mergeCell ref="C12:C13"/>
    <mergeCell ref="C14:C17"/>
    <mergeCell ref="A9:A11"/>
    <mergeCell ref="B2:B8"/>
    <mergeCell ref="A2:A8"/>
    <mergeCell ref="C2:C3"/>
    <mergeCell ref="C4:C8"/>
    <mergeCell ref="C9:C11"/>
    <mergeCell ref="B9:B11"/>
    <mergeCell ref="B12:B18"/>
    <mergeCell ref="B33:B42"/>
    <mergeCell ref="C67:C69"/>
    <mergeCell ref="C65:C66"/>
    <mergeCell ref="B65:B72"/>
    <mergeCell ref="A65:A72"/>
    <mergeCell ref="A53:A64"/>
    <mergeCell ref="B53:B64"/>
    <mergeCell ref="C54:C56"/>
    <mergeCell ref="C57:C58"/>
    <mergeCell ref="C59:C61"/>
    <mergeCell ref="C63:C64"/>
    <mergeCell ref="A73:A78"/>
    <mergeCell ref="C70:C72"/>
    <mergeCell ref="C73:C74"/>
    <mergeCell ref="C75:C76"/>
    <mergeCell ref="C77:C78"/>
    <mergeCell ref="B73:B78"/>
    <mergeCell ref="A79:A86"/>
    <mergeCell ref="B79:B86"/>
    <mergeCell ref="C79:C80"/>
    <mergeCell ref="C84:C85"/>
    <mergeCell ref="A87:A104"/>
    <mergeCell ref="B87:B104"/>
    <mergeCell ref="C96:C99"/>
    <mergeCell ref="C100:C104"/>
    <mergeCell ref="C92:C95"/>
    <mergeCell ref="C90:C91"/>
    <mergeCell ref="C88:C89"/>
  </mergeCells>
  <pageMargins left="0.7" right="0.7" top="0.75" bottom="0.75" header="0.3" footer="0.3"/>
  <pageSetup orientation="portrai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C000"/>
  </sheetPr>
  <dimension ref="A1:CD108"/>
  <sheetViews>
    <sheetView workbookViewId="0">
      <pane xSplit="1" ySplit="1" topLeftCell="O2" activePane="bottomRight" state="frozen"/>
      <selection pane="topRight" activeCell="B1" sqref="B1"/>
      <selection pane="bottomLeft" activeCell="A2" sqref="A2"/>
      <selection pane="bottomRight" activeCell="T18" sqref="T18:V25"/>
    </sheetView>
  </sheetViews>
  <sheetFormatPr baseColWidth="10" defaultColWidth="11.42578125" defaultRowHeight="15" x14ac:dyDescent="0.25"/>
  <cols>
    <col min="1" max="1" width="22" style="101" bestFit="1" customWidth="1"/>
    <col min="2" max="2" width="9.140625" style="101" bestFit="1" customWidth="1"/>
    <col min="3" max="4" width="8.140625" style="101" bestFit="1" customWidth="1"/>
    <col min="5" max="6" width="9" style="101" bestFit="1" customWidth="1"/>
    <col min="7" max="11" width="8" style="101" bestFit="1" customWidth="1"/>
    <col min="12" max="12" width="10.28515625" style="101" bestFit="1" customWidth="1"/>
    <col min="13" max="18" width="11.140625" style="101" bestFit="1" customWidth="1"/>
    <col min="19" max="19" width="10.140625" style="101" bestFit="1" customWidth="1"/>
    <col min="20" max="20" width="15.5703125" style="101" bestFit="1" customWidth="1"/>
    <col min="21" max="22" width="15.42578125" style="101" bestFit="1" customWidth="1"/>
    <col min="23" max="23" width="7.28515625" style="101" bestFit="1" customWidth="1"/>
    <col min="24" max="24" width="6.28515625" style="101" bestFit="1" customWidth="1"/>
    <col min="25" max="26" width="7" style="101" bestFit="1" customWidth="1"/>
    <col min="27" max="27" width="8" style="101" bestFit="1" customWidth="1"/>
    <col min="28" max="29" width="7.140625" style="101" bestFit="1" customWidth="1"/>
    <col min="30" max="30" width="11.28515625" style="101" bestFit="1" customWidth="1"/>
    <col min="31" max="33" width="11.140625" style="101" bestFit="1" customWidth="1"/>
    <col min="34" max="34" width="12" style="101" bestFit="1" customWidth="1"/>
    <col min="35" max="35" width="11" style="101" bestFit="1" customWidth="1"/>
    <col min="36" max="37" width="12" style="101" bestFit="1" customWidth="1"/>
    <col min="38" max="41" width="8.28515625" style="101" bestFit="1" customWidth="1"/>
    <col min="42" max="50" width="9.140625" style="101" bestFit="1" customWidth="1"/>
    <col min="51" max="51" width="8.140625" style="101" bestFit="1" customWidth="1"/>
    <col min="52" max="52" width="9.140625" style="101" bestFit="1" customWidth="1"/>
    <col min="53" max="53" width="10.42578125" style="101" bestFit="1" customWidth="1"/>
    <col min="54" max="57" width="11.28515625" style="101" bestFit="1" customWidth="1"/>
    <col min="58" max="58" width="15.7109375" style="101" bestFit="1" customWidth="1"/>
    <col min="59" max="59" width="15.5703125" style="101" bestFit="1" customWidth="1"/>
    <col min="60" max="60" width="14.5703125" style="101" bestFit="1" customWidth="1"/>
    <col min="61" max="61" width="15.42578125" style="101" bestFit="1" customWidth="1"/>
    <col min="62" max="62" width="14.42578125" style="101" bestFit="1" customWidth="1"/>
    <col min="63" max="63" width="15.28515625" style="101" bestFit="1" customWidth="1"/>
    <col min="64" max="64" width="14.28515625" style="101" bestFit="1" customWidth="1"/>
    <col min="65" max="71" width="15.28515625" style="101" bestFit="1" customWidth="1"/>
    <col min="72" max="73" width="13" style="101" bestFit="1" customWidth="1"/>
    <col min="74" max="74" width="13.85546875" style="101" bestFit="1" customWidth="1"/>
    <col min="75" max="75" width="15.7109375" style="101" bestFit="1" customWidth="1"/>
    <col min="76" max="76" width="15.85546875" style="101" bestFit="1" customWidth="1"/>
    <col min="77" max="78" width="15.7109375" style="101" bestFit="1" customWidth="1"/>
    <col min="79" max="79" width="11.7109375" style="101" bestFit="1" customWidth="1"/>
    <col min="80" max="80" width="10.7109375" style="101" bestFit="1" customWidth="1"/>
    <col min="81" max="81" width="11.5703125" style="101" bestFit="1" customWidth="1"/>
    <col min="82" max="82" width="12.5703125" style="101" bestFit="1" customWidth="1"/>
    <col min="83" max="86" width="11.42578125" style="101" customWidth="1"/>
    <col min="87" max="16384" width="11.42578125" style="101"/>
  </cols>
  <sheetData>
    <row r="1" spans="1:82" x14ac:dyDescent="0.25">
      <c r="A1" s="101" t="str">
        <f>'force required - obj'!A1</f>
        <v>inf</v>
      </c>
      <c r="B1" s="106" t="s">
        <v>217</v>
      </c>
      <c r="C1" s="106" t="s">
        <v>220</v>
      </c>
      <c r="D1" s="106" t="s">
        <v>221</v>
      </c>
      <c r="E1" s="106" t="s">
        <v>222</v>
      </c>
      <c r="F1" s="106" t="s">
        <v>223</v>
      </c>
      <c r="G1" s="106" t="s">
        <v>224</v>
      </c>
      <c r="H1" s="106" t="s">
        <v>225</v>
      </c>
      <c r="I1" s="106" t="s">
        <v>226</v>
      </c>
      <c r="J1" s="106" t="s">
        <v>227</v>
      </c>
      <c r="K1" s="106" t="s">
        <v>228</v>
      </c>
      <c r="L1" s="106" t="s">
        <v>229</v>
      </c>
      <c r="M1" s="106" t="s">
        <v>230</v>
      </c>
      <c r="N1" s="106" t="s">
        <v>231</v>
      </c>
      <c r="O1" s="106" t="s">
        <v>232</v>
      </c>
      <c r="P1" s="106" t="s">
        <v>233</v>
      </c>
      <c r="Q1" s="106" t="s">
        <v>234</v>
      </c>
      <c r="R1" s="106" t="s">
        <v>235</v>
      </c>
      <c r="S1" s="106" t="s">
        <v>236</v>
      </c>
      <c r="T1" s="106" t="s">
        <v>237</v>
      </c>
      <c r="U1" s="106" t="s">
        <v>238</v>
      </c>
      <c r="V1" s="106" t="s">
        <v>329</v>
      </c>
      <c r="W1" s="106" t="s">
        <v>240</v>
      </c>
      <c r="X1" s="106" t="s">
        <v>241</v>
      </c>
      <c r="Y1" s="106" t="s">
        <v>242</v>
      </c>
      <c r="Z1" s="106" t="s">
        <v>243</v>
      </c>
      <c r="AA1" s="106" t="s">
        <v>244</v>
      </c>
      <c r="AB1" s="106" t="s">
        <v>245</v>
      </c>
      <c r="AC1" s="106" t="s">
        <v>246</v>
      </c>
      <c r="AD1" s="106" t="s">
        <v>247</v>
      </c>
      <c r="AE1" s="106" t="s">
        <v>248</v>
      </c>
      <c r="AF1" s="106" t="s">
        <v>249</v>
      </c>
      <c r="AG1" s="106" t="s">
        <v>250</v>
      </c>
      <c r="AH1" s="106" t="s">
        <v>251</v>
      </c>
      <c r="AI1" s="106" t="s">
        <v>252</v>
      </c>
      <c r="AJ1" s="106" t="s">
        <v>253</v>
      </c>
      <c r="AK1" s="106" t="s">
        <v>254</v>
      </c>
      <c r="AL1" s="106" t="s">
        <v>255</v>
      </c>
      <c r="AM1" s="106" t="s">
        <v>256</v>
      </c>
      <c r="AN1" s="106" t="s">
        <v>257</v>
      </c>
      <c r="AO1" s="106" t="s">
        <v>258</v>
      </c>
      <c r="AP1" s="106" t="s">
        <v>259</v>
      </c>
      <c r="AQ1" s="106" t="s">
        <v>260</v>
      </c>
      <c r="AR1" s="106" t="s">
        <v>261</v>
      </c>
      <c r="AS1" s="106" t="s">
        <v>262</v>
      </c>
      <c r="AT1" s="106" t="s">
        <v>330</v>
      </c>
      <c r="AU1" s="106" t="s">
        <v>264</v>
      </c>
      <c r="AV1" s="106" t="s">
        <v>265</v>
      </c>
      <c r="AW1" s="106" t="s">
        <v>266</v>
      </c>
      <c r="AX1" s="106" t="s">
        <v>267</v>
      </c>
      <c r="AY1" s="106" t="s">
        <v>268</v>
      </c>
      <c r="AZ1" s="106" t="s">
        <v>269</v>
      </c>
      <c r="BA1" s="106" t="s">
        <v>270</v>
      </c>
      <c r="BB1" s="106" t="s">
        <v>271</v>
      </c>
      <c r="BC1" s="106" t="s">
        <v>272</v>
      </c>
      <c r="BD1" s="106" t="s">
        <v>273</v>
      </c>
      <c r="BE1" s="106" t="s">
        <v>274</v>
      </c>
      <c r="BF1" s="106" t="s">
        <v>275</v>
      </c>
      <c r="BG1" s="106" t="s">
        <v>276</v>
      </c>
      <c r="BH1" s="106" t="s">
        <v>277</v>
      </c>
      <c r="BI1" s="106" t="s">
        <v>278</v>
      </c>
      <c r="BJ1" s="106" t="s">
        <v>279</v>
      </c>
      <c r="BK1" s="106" t="s">
        <v>280</v>
      </c>
      <c r="BL1" s="106" t="s">
        <v>281</v>
      </c>
      <c r="BM1" s="106" t="s">
        <v>282</v>
      </c>
      <c r="BN1" s="106" t="s">
        <v>283</v>
      </c>
      <c r="BO1" s="106" t="s">
        <v>284</v>
      </c>
      <c r="BP1" s="106" t="s">
        <v>285</v>
      </c>
      <c r="BQ1" s="106" t="s">
        <v>286</v>
      </c>
      <c r="BR1" s="106" t="s">
        <v>287</v>
      </c>
      <c r="BS1" s="106" t="s">
        <v>288</v>
      </c>
      <c r="BT1" s="106" t="s">
        <v>289</v>
      </c>
      <c r="BU1" s="106" t="s">
        <v>290</v>
      </c>
      <c r="BV1" s="106" t="s">
        <v>331</v>
      </c>
      <c r="BW1" s="106" t="s">
        <v>292</v>
      </c>
      <c r="BX1" s="106" t="s">
        <v>293</v>
      </c>
      <c r="BY1" s="106" t="s">
        <v>294</v>
      </c>
      <c r="BZ1" s="106" t="s">
        <v>295</v>
      </c>
      <c r="CA1" s="106" t="s">
        <v>296</v>
      </c>
      <c r="CB1" s="106" t="s">
        <v>297</v>
      </c>
      <c r="CC1" s="106" t="s">
        <v>298</v>
      </c>
      <c r="CD1" s="106" t="s">
        <v>299</v>
      </c>
    </row>
    <row r="2" spans="1:82" x14ac:dyDescent="0.25">
      <c r="A2" s="106" t="s">
        <v>2733</v>
      </c>
      <c r="B2" s="101">
        <v>0.156</v>
      </c>
      <c r="C2" s="101">
        <v>0.48399999999999999</v>
      </c>
      <c r="D2" s="101">
        <v>0.32500000000000001</v>
      </c>
      <c r="E2" s="101">
        <v>0.156</v>
      </c>
      <c r="F2" s="101">
        <v>-1</v>
      </c>
      <c r="G2" s="101">
        <v>0.48399999999999999</v>
      </c>
      <c r="H2" s="101">
        <v>0.11899999999999999</v>
      </c>
      <c r="I2">
        <v>-1</v>
      </c>
      <c r="J2">
        <v>4.4580000000000002</v>
      </c>
      <c r="K2">
        <v>0.27100000000000002</v>
      </c>
    </row>
    <row r="3" spans="1:82" x14ac:dyDescent="0.25">
      <c r="A3" s="106" t="s">
        <v>2734</v>
      </c>
      <c r="B3" s="101">
        <v>6.4000000000000001E-2</v>
      </c>
      <c r="C3" s="101">
        <v>0.54500000000000004</v>
      </c>
      <c r="D3" s="101">
        <v>0.34499999999999997</v>
      </c>
      <c r="E3" s="101">
        <v>5.6000000000000001E-2</v>
      </c>
      <c r="F3" s="101">
        <v>-1</v>
      </c>
      <c r="G3" s="101">
        <v>0.54500000000000004</v>
      </c>
      <c r="H3" s="101">
        <v>-1</v>
      </c>
      <c r="I3">
        <v>-1</v>
      </c>
      <c r="J3">
        <v>0.73599999999999999</v>
      </c>
      <c r="K3">
        <v>4.4580000000000002</v>
      </c>
    </row>
    <row r="4" spans="1:82" x14ac:dyDescent="0.25">
      <c r="A4" s="106" t="s">
        <v>2735</v>
      </c>
      <c r="B4" s="101">
        <v>0.104</v>
      </c>
      <c r="C4" s="101">
        <v>2.411</v>
      </c>
      <c r="D4" s="101">
        <v>1.9359999999999999</v>
      </c>
      <c r="E4" s="101">
        <v>0.111</v>
      </c>
      <c r="F4" s="101">
        <v>-1</v>
      </c>
      <c r="G4" s="101">
        <v>2.411</v>
      </c>
      <c r="H4" s="101">
        <v>0.11899999999999999</v>
      </c>
      <c r="I4">
        <v>-1</v>
      </c>
      <c r="J4">
        <v>0.41899999999999998</v>
      </c>
      <c r="K4">
        <v>0.223</v>
      </c>
    </row>
    <row r="5" spans="1:82" x14ac:dyDescent="0.25">
      <c r="A5" s="106" t="s">
        <v>2736</v>
      </c>
      <c r="B5" s="101">
        <v>0.151</v>
      </c>
      <c r="C5" s="101">
        <v>1.532</v>
      </c>
      <c r="D5" s="101">
        <v>1.9359999999999999</v>
      </c>
      <c r="E5" s="101">
        <v>0.13600000000000001</v>
      </c>
      <c r="F5" s="101">
        <v>-1</v>
      </c>
      <c r="G5" s="101">
        <v>1.532</v>
      </c>
      <c r="H5" s="101">
        <v>-1</v>
      </c>
      <c r="I5">
        <v>-1</v>
      </c>
      <c r="J5">
        <v>2.298</v>
      </c>
      <c r="K5">
        <v>2.298</v>
      </c>
    </row>
    <row r="6" spans="1:82" x14ac:dyDescent="0.25">
      <c r="A6" s="106" t="s">
        <v>2737</v>
      </c>
      <c r="B6" s="101">
        <v>0.219</v>
      </c>
      <c r="C6" s="101">
        <v>1.9610000000000001</v>
      </c>
      <c r="D6" s="101">
        <v>1.302</v>
      </c>
      <c r="E6" s="101">
        <v>0.219</v>
      </c>
      <c r="F6" s="101">
        <v>-1</v>
      </c>
      <c r="G6" s="101">
        <v>1.9610000000000001</v>
      </c>
      <c r="H6" s="101">
        <v>1.236</v>
      </c>
      <c r="I6">
        <v>0.24199999999999999</v>
      </c>
      <c r="J6">
        <v>0.442</v>
      </c>
      <c r="K6">
        <v>1.2470000000000001</v>
      </c>
    </row>
    <row r="7" spans="1:82" x14ac:dyDescent="0.25">
      <c r="A7" s="106" t="s">
        <v>2738</v>
      </c>
      <c r="B7" s="101">
        <v>0.21099999999999999</v>
      </c>
      <c r="C7" s="101">
        <v>0.34399999999999997</v>
      </c>
      <c r="D7" s="101">
        <v>0.626</v>
      </c>
      <c r="E7" s="101">
        <v>0.21099999999999999</v>
      </c>
      <c r="F7" s="101">
        <v>0.13</v>
      </c>
      <c r="G7" s="101">
        <v>0.34399999999999997</v>
      </c>
      <c r="H7" s="101">
        <v>1.206</v>
      </c>
      <c r="I7">
        <v>-1</v>
      </c>
      <c r="J7">
        <v>1.2470000000000001</v>
      </c>
      <c r="K7">
        <v>0.85499999999999998</v>
      </c>
    </row>
    <row r="8" spans="1:82" x14ac:dyDescent="0.25">
      <c r="A8" s="106" t="s">
        <v>2739</v>
      </c>
      <c r="B8" s="101">
        <v>3.7429999999999999</v>
      </c>
      <c r="C8" s="101">
        <v>6.1040000000000001</v>
      </c>
      <c r="D8" s="101">
        <v>11.117000000000001</v>
      </c>
      <c r="E8" s="101">
        <v>3.754</v>
      </c>
      <c r="F8" s="101">
        <v>2.3119999999999998</v>
      </c>
      <c r="G8" s="101">
        <v>6.1040000000000001</v>
      </c>
      <c r="H8" s="101">
        <v>21.414000000000001</v>
      </c>
      <c r="I8">
        <v>0.33800000000000002</v>
      </c>
      <c r="J8">
        <v>22.14</v>
      </c>
      <c r="K8">
        <v>15.189</v>
      </c>
    </row>
    <row r="9" spans="1:82" x14ac:dyDescent="0.25">
      <c r="A9" s="106" t="s">
        <v>2740</v>
      </c>
      <c r="L9" s="101">
        <v>0.20699999999999999</v>
      </c>
      <c r="M9" s="101">
        <v>0.35899999999999999</v>
      </c>
      <c r="N9" s="101">
        <v>0.188</v>
      </c>
      <c r="O9">
        <v>-1</v>
      </c>
      <c r="P9">
        <v>-1</v>
      </c>
      <c r="Q9">
        <v>-1</v>
      </c>
      <c r="R9">
        <v>-1</v>
      </c>
      <c r="S9">
        <v>-1</v>
      </c>
    </row>
    <row r="10" spans="1:82" x14ac:dyDescent="0.25">
      <c r="A10" s="106" t="s">
        <v>2741</v>
      </c>
      <c r="L10" s="101">
        <v>9.7000000000000003E-2</v>
      </c>
      <c r="M10" s="101">
        <v>0.312</v>
      </c>
      <c r="N10" s="101">
        <v>6.8000000000000005E-2</v>
      </c>
      <c r="O10">
        <v>-1</v>
      </c>
      <c r="P10">
        <v>-1</v>
      </c>
      <c r="Q10">
        <v>-1</v>
      </c>
      <c r="R10">
        <v>-1</v>
      </c>
      <c r="S10">
        <v>-1</v>
      </c>
    </row>
    <row r="11" spans="1:82" x14ac:dyDescent="0.25">
      <c r="A11" s="106" t="s">
        <v>2742</v>
      </c>
      <c r="L11" s="101">
        <v>0.23899999999999999</v>
      </c>
      <c r="M11" s="101">
        <v>0.61699999999999999</v>
      </c>
      <c r="N11" s="101">
        <v>0.23899999999999999</v>
      </c>
      <c r="O11">
        <v>-1</v>
      </c>
      <c r="P11">
        <v>-1</v>
      </c>
      <c r="Q11">
        <v>-1</v>
      </c>
      <c r="R11">
        <v>-1</v>
      </c>
      <c r="S11">
        <v>-1</v>
      </c>
    </row>
    <row r="12" spans="1:82" x14ac:dyDescent="0.25">
      <c r="A12" s="106" t="s">
        <v>2743</v>
      </c>
      <c r="L12" s="101">
        <v>0.83799999999999997</v>
      </c>
      <c r="M12" s="101">
        <v>0.63700000000000001</v>
      </c>
      <c r="N12" s="101">
        <v>0.66300000000000003</v>
      </c>
      <c r="O12">
        <v>-1</v>
      </c>
      <c r="P12">
        <v>-1</v>
      </c>
      <c r="Q12">
        <v>-1</v>
      </c>
      <c r="R12">
        <v>-1</v>
      </c>
      <c r="S12">
        <v>-1</v>
      </c>
    </row>
    <row r="13" spans="1:82" x14ac:dyDescent="0.25">
      <c r="A13" s="106" t="s">
        <v>2744</v>
      </c>
      <c r="L13" s="101">
        <v>0.184</v>
      </c>
      <c r="M13" s="101">
        <v>0.14099999999999999</v>
      </c>
      <c r="N13" s="101">
        <v>0.17499999999999999</v>
      </c>
      <c r="O13">
        <v>-1</v>
      </c>
      <c r="P13">
        <v>-1</v>
      </c>
      <c r="Q13">
        <v>-1</v>
      </c>
      <c r="R13">
        <v>-1</v>
      </c>
      <c r="S13">
        <v>-1</v>
      </c>
    </row>
    <row r="14" spans="1:82" x14ac:dyDescent="0.25">
      <c r="A14" s="106" t="s">
        <v>2745</v>
      </c>
      <c r="L14" s="101">
        <v>0.182</v>
      </c>
      <c r="M14" s="101">
        <v>0.14099999999999999</v>
      </c>
      <c r="N14" s="101">
        <v>0.17199999999999999</v>
      </c>
      <c r="O14">
        <v>-1</v>
      </c>
      <c r="P14">
        <v>-1</v>
      </c>
      <c r="Q14">
        <v>-1</v>
      </c>
      <c r="R14">
        <v>-1</v>
      </c>
      <c r="S14">
        <v>-1</v>
      </c>
    </row>
    <row r="15" spans="1:82" x14ac:dyDescent="0.25">
      <c r="A15" s="106" t="s">
        <v>2746</v>
      </c>
      <c r="L15" s="101">
        <v>42.671999999999997</v>
      </c>
      <c r="M15" s="101">
        <v>33.140999999999998</v>
      </c>
      <c r="N15" s="101">
        <v>40.350999999999999</v>
      </c>
      <c r="O15">
        <v>-1</v>
      </c>
      <c r="P15">
        <v>-1</v>
      </c>
      <c r="Q15">
        <v>-1</v>
      </c>
      <c r="R15">
        <v>-1</v>
      </c>
      <c r="S15">
        <v>-1</v>
      </c>
    </row>
    <row r="16" spans="1:82" x14ac:dyDescent="0.25">
      <c r="A16" s="106" t="s">
        <v>2747</v>
      </c>
      <c r="L16" s="101">
        <v>64.608000000000004</v>
      </c>
      <c r="M16" s="101">
        <v>49.62</v>
      </c>
      <c r="N16" s="101">
        <v>61.274000000000001</v>
      </c>
      <c r="O16">
        <v>-1</v>
      </c>
      <c r="P16">
        <v>-1</v>
      </c>
      <c r="Q16">
        <v>-1</v>
      </c>
      <c r="R16">
        <v>-1</v>
      </c>
      <c r="S16">
        <v>-1</v>
      </c>
    </row>
    <row r="17" spans="1:29" x14ac:dyDescent="0.25">
      <c r="A17" s="106" t="s">
        <v>2748</v>
      </c>
      <c r="L17" s="101">
        <v>4.4420000000000002</v>
      </c>
      <c r="M17" s="101">
        <v>3.411</v>
      </c>
      <c r="N17" s="101">
        <v>4.2119999999999997</v>
      </c>
      <c r="O17">
        <v>-1</v>
      </c>
      <c r="P17">
        <v>-1</v>
      </c>
      <c r="Q17">
        <v>-1</v>
      </c>
      <c r="R17">
        <v>-1</v>
      </c>
      <c r="S17">
        <v>-1</v>
      </c>
    </row>
    <row r="18" spans="1:29" x14ac:dyDescent="0.25">
      <c r="A18" s="106" t="s">
        <v>2749</v>
      </c>
      <c r="T18">
        <v>6.0999999999999999E-2</v>
      </c>
      <c r="U18">
        <v>6.0999999999999999E-2</v>
      </c>
      <c r="V18">
        <v>-1</v>
      </c>
    </row>
    <row r="19" spans="1:29" x14ac:dyDescent="0.25">
      <c r="A19" s="106" t="s">
        <v>2750</v>
      </c>
      <c r="T19">
        <v>6.0999999999999999E-2</v>
      </c>
      <c r="U19">
        <v>6.0999999999999999E-2</v>
      </c>
      <c r="V19">
        <v>-1</v>
      </c>
    </row>
    <row r="20" spans="1:29" x14ac:dyDescent="0.25">
      <c r="A20" s="106" t="s">
        <v>2751</v>
      </c>
      <c r="T20">
        <v>6.0999999999999999E-2</v>
      </c>
      <c r="U20">
        <v>6.0999999999999999E-2</v>
      </c>
      <c r="V20">
        <v>2.1999999999999999E-2</v>
      </c>
    </row>
    <row r="21" spans="1:29" x14ac:dyDescent="0.25">
      <c r="A21" s="106" t="s">
        <v>2752</v>
      </c>
      <c r="T21">
        <v>6.0999999999999999E-2</v>
      </c>
      <c r="U21">
        <v>6.0999999999999999E-2</v>
      </c>
      <c r="V21">
        <v>-1</v>
      </c>
    </row>
    <row r="22" spans="1:29" x14ac:dyDescent="0.25">
      <c r="A22" s="106" t="s">
        <v>2753</v>
      </c>
      <c r="T22">
        <v>1.9E-2</v>
      </c>
      <c r="U22">
        <v>1.9E-2</v>
      </c>
      <c r="V22">
        <v>-1</v>
      </c>
    </row>
    <row r="23" spans="1:29" x14ac:dyDescent="0.25">
      <c r="A23" s="106" t="s">
        <v>2754</v>
      </c>
      <c r="T23">
        <v>1.9E-2</v>
      </c>
      <c r="U23">
        <v>1.9E-2</v>
      </c>
      <c r="V23">
        <v>-1</v>
      </c>
    </row>
    <row r="24" spans="1:29" x14ac:dyDescent="0.25">
      <c r="A24" s="106" t="s">
        <v>2755</v>
      </c>
      <c r="T24">
        <v>19.827999999999999</v>
      </c>
      <c r="U24">
        <v>19.827999999999999</v>
      </c>
      <c r="V24">
        <v>2.1999999999999999E-2</v>
      </c>
    </row>
    <row r="25" spans="1:29" x14ac:dyDescent="0.25">
      <c r="A25" s="106" t="s">
        <v>2756</v>
      </c>
      <c r="T25">
        <v>30.154</v>
      </c>
      <c r="U25">
        <v>30.154</v>
      </c>
      <c r="V25">
        <v>2.1999999999999999E-2</v>
      </c>
    </row>
    <row r="26" spans="1:29" x14ac:dyDescent="0.25">
      <c r="A26" s="106" t="s">
        <v>2757</v>
      </c>
      <c r="W26">
        <v>3.5830000000000002</v>
      </c>
      <c r="X26">
        <v>2.1070000000000002</v>
      </c>
      <c r="Y26">
        <v>2.0499999999999998</v>
      </c>
      <c r="Z26">
        <v>2.1640000000000001</v>
      </c>
      <c r="AA26">
        <v>3.3410000000000002</v>
      </c>
      <c r="AB26">
        <v>6.3280000000000003</v>
      </c>
      <c r="AC26">
        <v>4.1820000000000004</v>
      </c>
    </row>
    <row r="27" spans="1:29" x14ac:dyDescent="0.25">
      <c r="A27" s="106" t="s">
        <v>2758</v>
      </c>
      <c r="W27">
        <v>1.4970000000000001</v>
      </c>
      <c r="X27">
        <v>1.522</v>
      </c>
      <c r="Y27">
        <v>0.752</v>
      </c>
      <c r="Z27">
        <v>1.8169999999999999</v>
      </c>
      <c r="AA27">
        <v>4.6970000000000001</v>
      </c>
      <c r="AB27">
        <v>9.016</v>
      </c>
      <c r="AC27">
        <v>1.2549999999999999</v>
      </c>
    </row>
    <row r="28" spans="1:29" x14ac:dyDescent="0.25">
      <c r="A28" s="106" t="s">
        <v>2759</v>
      </c>
      <c r="W28">
        <v>3.129</v>
      </c>
      <c r="X28">
        <v>3.3340000000000001</v>
      </c>
      <c r="Y28">
        <v>3.0489999999999999</v>
      </c>
      <c r="Z28">
        <v>3.4020000000000001</v>
      </c>
      <c r="AA28">
        <v>3.702</v>
      </c>
      <c r="AB28">
        <v>4.6070000000000002</v>
      </c>
      <c r="AC28">
        <v>3.1819999999999999</v>
      </c>
    </row>
    <row r="29" spans="1:29" x14ac:dyDescent="0.25">
      <c r="A29" s="106" t="s">
        <v>2760</v>
      </c>
      <c r="W29">
        <v>3.2189999999999999</v>
      </c>
      <c r="X29">
        <v>3.395</v>
      </c>
      <c r="Y29">
        <v>3.1230000000000002</v>
      </c>
      <c r="Z29">
        <v>3.4020000000000001</v>
      </c>
      <c r="AA29">
        <v>1.0549999999999999</v>
      </c>
      <c r="AB29">
        <v>4.2779999999999996</v>
      </c>
      <c r="AC29">
        <v>3.206</v>
      </c>
    </row>
    <row r="30" spans="1:29" x14ac:dyDescent="0.25">
      <c r="A30" s="106" t="s">
        <v>2761</v>
      </c>
      <c r="W30">
        <v>9.1639999999999997</v>
      </c>
      <c r="X30">
        <v>8.4689999999999994</v>
      </c>
      <c r="Y30">
        <v>4.46</v>
      </c>
      <c r="Z30">
        <v>8.4689999999999994</v>
      </c>
      <c r="AA30">
        <v>18.841999999999999</v>
      </c>
      <c r="AB30">
        <v>45.323</v>
      </c>
      <c r="AC30">
        <v>10.481</v>
      </c>
    </row>
    <row r="31" spans="1:29" x14ac:dyDescent="0.25">
      <c r="A31" s="106" t="s">
        <v>2762</v>
      </c>
      <c r="W31">
        <v>7.0759999999999996</v>
      </c>
      <c r="X31">
        <v>3.8109999999999999</v>
      </c>
      <c r="Y31">
        <v>2.8809999999999998</v>
      </c>
      <c r="Z31">
        <v>3.891</v>
      </c>
      <c r="AA31">
        <v>6.3520000000000003</v>
      </c>
      <c r="AB31">
        <v>39.927</v>
      </c>
      <c r="AC31">
        <v>6.1879999999999997</v>
      </c>
    </row>
    <row r="32" spans="1:29" x14ac:dyDescent="0.25">
      <c r="A32" s="106" t="s">
        <v>2763</v>
      </c>
      <c r="W32">
        <v>100.126</v>
      </c>
      <c r="X32">
        <v>92.540999999999997</v>
      </c>
      <c r="Y32">
        <v>48.731999999999999</v>
      </c>
      <c r="Z32">
        <v>92.540999999999997</v>
      </c>
      <c r="AA32">
        <v>205.87700000000001</v>
      </c>
      <c r="AB32">
        <v>495.21800000000002</v>
      </c>
      <c r="AC32">
        <v>114.51900000000001</v>
      </c>
    </row>
    <row r="33" spans="1:52" x14ac:dyDescent="0.25">
      <c r="A33" s="106" t="s">
        <v>2764</v>
      </c>
      <c r="AD33">
        <v>2E-3</v>
      </c>
    </row>
    <row r="34" spans="1:52" x14ac:dyDescent="0.25">
      <c r="A34" s="106" t="s">
        <v>2765</v>
      </c>
      <c r="AD34">
        <v>-1</v>
      </c>
    </row>
    <row r="35" spans="1:52" x14ac:dyDescent="0.25">
      <c r="A35" s="106" t="s">
        <v>2766</v>
      </c>
      <c r="AD35">
        <v>-1</v>
      </c>
    </row>
    <row r="36" spans="1:52" x14ac:dyDescent="0.25">
      <c r="A36" s="106" t="s">
        <v>2767</v>
      </c>
      <c r="AD36">
        <v>-1</v>
      </c>
    </row>
    <row r="37" spans="1:52" x14ac:dyDescent="0.25">
      <c r="A37" s="106" t="s">
        <v>2768</v>
      </c>
      <c r="AD37">
        <v>-1</v>
      </c>
    </row>
    <row r="38" spans="1:52" x14ac:dyDescent="0.25">
      <c r="A38" s="106" t="s">
        <v>2769</v>
      </c>
      <c r="AD38">
        <v>-1</v>
      </c>
    </row>
    <row r="39" spans="1:52" x14ac:dyDescent="0.25">
      <c r="A39" s="106" t="s">
        <v>2770</v>
      </c>
      <c r="AD39">
        <v>-1</v>
      </c>
    </row>
    <row r="40" spans="1:52" x14ac:dyDescent="0.25">
      <c r="A40" s="106" t="s">
        <v>2771</v>
      </c>
      <c r="AE40">
        <v>-1</v>
      </c>
      <c r="AF40">
        <v>0.46400000000000002</v>
      </c>
      <c r="AG40">
        <v>0.48499999999999999</v>
      </c>
      <c r="AH40">
        <v>1.7509999999999999</v>
      </c>
      <c r="AI40">
        <v>-1</v>
      </c>
      <c r="AJ40">
        <v>-1</v>
      </c>
      <c r="AK40">
        <v>-1</v>
      </c>
    </row>
    <row r="41" spans="1:52" x14ac:dyDescent="0.25">
      <c r="A41" s="106" t="s">
        <v>2772</v>
      </c>
      <c r="AE41">
        <v>-1</v>
      </c>
      <c r="AF41">
        <v>0.14699999999999999</v>
      </c>
      <c r="AG41">
        <v>0.27300000000000002</v>
      </c>
      <c r="AH41">
        <v>-1</v>
      </c>
      <c r="AI41">
        <v>-1</v>
      </c>
      <c r="AJ41">
        <v>-1</v>
      </c>
      <c r="AK41">
        <v>-1</v>
      </c>
    </row>
    <row r="42" spans="1:52" x14ac:dyDescent="0.25">
      <c r="A42" s="106" t="s">
        <v>2773</v>
      </c>
      <c r="AE42">
        <v>-1</v>
      </c>
      <c r="AF42">
        <v>0.65800000000000003</v>
      </c>
      <c r="AG42">
        <v>0.749</v>
      </c>
      <c r="AH42">
        <v>-1</v>
      </c>
      <c r="AI42">
        <v>-1</v>
      </c>
      <c r="AJ42">
        <v>-1</v>
      </c>
      <c r="AK42">
        <v>-1</v>
      </c>
    </row>
    <row r="43" spans="1:52" x14ac:dyDescent="0.25">
      <c r="A43" s="106" t="s">
        <v>2774</v>
      </c>
      <c r="AE43">
        <v>-1</v>
      </c>
      <c r="AF43">
        <v>0.83799999999999997</v>
      </c>
      <c r="AG43">
        <v>1.6060000000000001</v>
      </c>
      <c r="AH43">
        <v>0.31</v>
      </c>
      <c r="AI43">
        <v>0.63</v>
      </c>
      <c r="AJ43">
        <v>0.63</v>
      </c>
      <c r="AK43">
        <v>-1</v>
      </c>
    </row>
    <row r="44" spans="1:52" x14ac:dyDescent="0.25">
      <c r="A44" s="106" t="s">
        <v>2775</v>
      </c>
      <c r="AE44">
        <v>-1</v>
      </c>
      <c r="AF44">
        <v>0.59299999999999997</v>
      </c>
      <c r="AG44">
        <v>0.59099999999999997</v>
      </c>
      <c r="AH44">
        <v>-1</v>
      </c>
      <c r="AI44">
        <v>-1</v>
      </c>
      <c r="AJ44">
        <v>-1</v>
      </c>
      <c r="AK44">
        <v>-1</v>
      </c>
    </row>
    <row r="45" spans="1:52" x14ac:dyDescent="0.25">
      <c r="A45" s="106" t="s">
        <v>2776</v>
      </c>
      <c r="AE45">
        <v>-1</v>
      </c>
      <c r="AF45">
        <v>0.28299999999999997</v>
      </c>
      <c r="AG45">
        <v>0.74099999999999999</v>
      </c>
      <c r="AH45">
        <v>-1</v>
      </c>
      <c r="AI45">
        <v>-1</v>
      </c>
      <c r="AJ45">
        <v>-1</v>
      </c>
      <c r="AK45">
        <v>-1</v>
      </c>
    </row>
    <row r="46" spans="1:52" x14ac:dyDescent="0.25">
      <c r="A46" s="106" t="s">
        <v>2777</v>
      </c>
      <c r="AE46">
        <v>-1</v>
      </c>
      <c r="AF46">
        <v>139.99799999999999</v>
      </c>
      <c r="AG46">
        <v>139.548</v>
      </c>
      <c r="AH46">
        <v>-1</v>
      </c>
      <c r="AI46">
        <v>-1</v>
      </c>
      <c r="AJ46">
        <v>-1</v>
      </c>
      <c r="AK46">
        <v>-1</v>
      </c>
    </row>
    <row r="47" spans="1:52" x14ac:dyDescent="0.25">
      <c r="A47" s="106" t="s">
        <v>2778</v>
      </c>
      <c r="AE47">
        <v>-1</v>
      </c>
      <c r="AF47">
        <v>85.028999999999996</v>
      </c>
      <c r="AG47">
        <v>222.51599999999999</v>
      </c>
      <c r="AH47">
        <v>-1</v>
      </c>
      <c r="AI47">
        <v>-1</v>
      </c>
      <c r="AJ47">
        <v>-1</v>
      </c>
      <c r="AK47">
        <v>-1</v>
      </c>
    </row>
    <row r="48" spans="1:52" x14ac:dyDescent="0.25">
      <c r="A48" s="106" t="s">
        <v>2779</v>
      </c>
      <c r="AL48">
        <v>-1</v>
      </c>
      <c r="AM48">
        <v>0.434</v>
      </c>
      <c r="AN48">
        <v>0.30399999999999999</v>
      </c>
      <c r="AO48">
        <v>0.30399999999999999</v>
      </c>
      <c r="AP48">
        <v>-1</v>
      </c>
      <c r="AQ48">
        <v>0.19</v>
      </c>
      <c r="AR48">
        <v>-1</v>
      </c>
      <c r="AS48">
        <v>-1</v>
      </c>
      <c r="AT48">
        <v>0.30399999999999999</v>
      </c>
      <c r="AU48">
        <v>-1</v>
      </c>
      <c r="AV48">
        <v>0.30399999999999999</v>
      </c>
      <c r="AW48">
        <v>-1</v>
      </c>
      <c r="AX48">
        <v>-1</v>
      </c>
      <c r="AY48">
        <v>0.30399999999999999</v>
      </c>
      <c r="AZ48">
        <v>-1</v>
      </c>
    </row>
    <row r="49" spans="1:57" x14ac:dyDescent="0.25">
      <c r="A49" s="106" t="s">
        <v>2780</v>
      </c>
      <c r="AL49">
        <v>-1</v>
      </c>
      <c r="AM49">
        <v>0.112</v>
      </c>
      <c r="AN49">
        <v>0.1</v>
      </c>
      <c r="AO49">
        <v>0.14899999999999999</v>
      </c>
      <c r="AP49">
        <v>-1</v>
      </c>
      <c r="AQ49">
        <v>0.19</v>
      </c>
      <c r="AR49">
        <v>-1</v>
      </c>
      <c r="AS49">
        <v>-1</v>
      </c>
      <c r="AT49">
        <v>0.16500000000000001</v>
      </c>
      <c r="AU49">
        <v>-1</v>
      </c>
      <c r="AV49">
        <v>0.16500000000000001</v>
      </c>
      <c r="AW49">
        <v>-1</v>
      </c>
      <c r="AX49">
        <v>-1</v>
      </c>
      <c r="AY49">
        <v>0.152</v>
      </c>
      <c r="AZ49">
        <v>-1</v>
      </c>
    </row>
    <row r="50" spans="1:57" x14ac:dyDescent="0.25">
      <c r="A50" s="106" t="s">
        <v>2781</v>
      </c>
      <c r="AL50">
        <v>-1</v>
      </c>
      <c r="AM50">
        <v>2.98</v>
      </c>
      <c r="AN50">
        <v>0.50700000000000001</v>
      </c>
      <c r="AO50">
        <v>1.5429999999999999</v>
      </c>
      <c r="AP50">
        <v>-1</v>
      </c>
      <c r="AQ50">
        <v>0.19</v>
      </c>
      <c r="AR50">
        <v>-1</v>
      </c>
      <c r="AS50">
        <v>-1</v>
      </c>
      <c r="AT50">
        <v>0.29399999999999998</v>
      </c>
      <c r="AU50">
        <v>-1</v>
      </c>
      <c r="AV50">
        <v>0.29399999999999998</v>
      </c>
      <c r="AW50">
        <v>-1</v>
      </c>
      <c r="AX50">
        <v>-1</v>
      </c>
      <c r="AY50">
        <v>0.58199999999999996</v>
      </c>
      <c r="AZ50">
        <v>-1</v>
      </c>
    </row>
    <row r="51" spans="1:57" x14ac:dyDescent="0.25">
      <c r="A51" s="106" t="s">
        <v>2782</v>
      </c>
      <c r="AL51">
        <v>-1</v>
      </c>
      <c r="AM51">
        <v>1.5429999999999999</v>
      </c>
      <c r="AN51">
        <v>0.50700000000000001</v>
      </c>
      <c r="AO51">
        <v>1.5429999999999999</v>
      </c>
      <c r="AP51">
        <v>-1</v>
      </c>
      <c r="AQ51">
        <v>0.19</v>
      </c>
      <c r="AR51">
        <v>-1</v>
      </c>
      <c r="AS51">
        <v>0.14899999999999999</v>
      </c>
      <c r="AT51">
        <v>0.29399999999999998</v>
      </c>
      <c r="AU51">
        <v>-1</v>
      </c>
      <c r="AV51">
        <v>0.29399999999999998</v>
      </c>
      <c r="AW51">
        <v>0.11899999999999999</v>
      </c>
      <c r="AX51">
        <v>-1</v>
      </c>
      <c r="AY51">
        <v>0.50700000000000001</v>
      </c>
      <c r="AZ51">
        <v>-1</v>
      </c>
    </row>
    <row r="52" spans="1:57" x14ac:dyDescent="0.25">
      <c r="A52" s="106" t="s">
        <v>2783</v>
      </c>
      <c r="AL52">
        <v>-1</v>
      </c>
      <c r="AM52">
        <v>0.69899999999999995</v>
      </c>
      <c r="AN52">
        <v>0.50700000000000001</v>
      </c>
      <c r="AO52">
        <v>0.59099999999999997</v>
      </c>
      <c r="AP52">
        <v>-1</v>
      </c>
      <c r="AQ52">
        <v>0.253</v>
      </c>
      <c r="AR52">
        <v>-1</v>
      </c>
      <c r="AS52">
        <v>-1</v>
      </c>
      <c r="AT52">
        <v>0.434</v>
      </c>
      <c r="AU52">
        <v>-1</v>
      </c>
      <c r="AV52">
        <v>0.434</v>
      </c>
      <c r="AW52">
        <v>-1</v>
      </c>
      <c r="AX52">
        <v>-1</v>
      </c>
      <c r="AY52">
        <v>0.51600000000000001</v>
      </c>
      <c r="AZ52">
        <v>-1</v>
      </c>
    </row>
    <row r="53" spans="1:57" x14ac:dyDescent="0.25">
      <c r="A53" s="106" t="s">
        <v>2784</v>
      </c>
      <c r="AL53">
        <v>-1</v>
      </c>
      <c r="AM53">
        <v>0.67100000000000004</v>
      </c>
      <c r="AN53">
        <v>0.50700000000000001</v>
      </c>
      <c r="AO53">
        <v>0.59099999999999997</v>
      </c>
      <c r="AP53">
        <v>-1</v>
      </c>
      <c r="AQ53">
        <v>0.253</v>
      </c>
      <c r="AR53">
        <v>-1</v>
      </c>
      <c r="AS53">
        <v>-1</v>
      </c>
      <c r="AT53">
        <v>0.434</v>
      </c>
      <c r="AU53">
        <v>-1</v>
      </c>
      <c r="AV53">
        <v>0.434</v>
      </c>
      <c r="AW53">
        <v>-1</v>
      </c>
      <c r="AX53">
        <v>-1</v>
      </c>
      <c r="AY53">
        <v>0.51400000000000001</v>
      </c>
      <c r="AZ53">
        <v>-1</v>
      </c>
    </row>
    <row r="54" spans="1:57" x14ac:dyDescent="0.25">
      <c r="A54" s="106" t="s">
        <v>2785</v>
      </c>
      <c r="AL54">
        <v>-1</v>
      </c>
      <c r="AM54">
        <v>105.709</v>
      </c>
      <c r="AN54">
        <v>76.638999999999996</v>
      </c>
      <c r="AO54">
        <v>89.462000000000003</v>
      </c>
      <c r="AP54">
        <v>-1</v>
      </c>
      <c r="AQ54">
        <v>38.319000000000003</v>
      </c>
      <c r="AR54">
        <v>-1</v>
      </c>
      <c r="AS54">
        <v>-1</v>
      </c>
      <c r="AT54">
        <v>65.691000000000003</v>
      </c>
      <c r="AU54">
        <v>-1</v>
      </c>
      <c r="AV54">
        <v>65.691000000000003</v>
      </c>
      <c r="AW54">
        <v>-1</v>
      </c>
      <c r="AX54">
        <v>-1</v>
      </c>
      <c r="AY54">
        <v>78.069999999999993</v>
      </c>
      <c r="AZ54">
        <v>-1</v>
      </c>
    </row>
    <row r="55" spans="1:57" x14ac:dyDescent="0.25">
      <c r="A55" s="106" t="s">
        <v>2786</v>
      </c>
      <c r="BA55">
        <v>17.702000000000002</v>
      </c>
      <c r="BB55">
        <v>16.696000000000002</v>
      </c>
      <c r="BC55">
        <v>16.696000000000002</v>
      </c>
      <c r="BD55">
        <v>17.702000000000002</v>
      </c>
      <c r="BE55">
        <v>-1</v>
      </c>
    </row>
    <row r="56" spans="1:57" x14ac:dyDescent="0.25">
      <c r="A56" s="106" t="s">
        <v>2787</v>
      </c>
      <c r="BA56">
        <v>0.15</v>
      </c>
      <c r="BB56">
        <v>0.14599999999999999</v>
      </c>
      <c r="BC56">
        <v>0.14599999999999999</v>
      </c>
      <c r="BD56">
        <v>0.15</v>
      </c>
      <c r="BE56">
        <v>-1</v>
      </c>
    </row>
    <row r="57" spans="1:57" x14ac:dyDescent="0.25">
      <c r="A57" s="106" t="s">
        <v>2788</v>
      </c>
      <c r="BA57">
        <v>7.9000000000000001E-2</v>
      </c>
      <c r="BB57">
        <v>9.5000000000000001E-2</v>
      </c>
      <c r="BC57">
        <v>9.5000000000000001E-2</v>
      </c>
      <c r="BD57">
        <v>7.9000000000000001E-2</v>
      </c>
      <c r="BE57">
        <v>-1</v>
      </c>
    </row>
    <row r="58" spans="1:57" x14ac:dyDescent="0.25">
      <c r="A58" s="106" t="s">
        <v>2789</v>
      </c>
      <c r="BA58">
        <v>0.36299999999999999</v>
      </c>
      <c r="BB58">
        <v>0.13200000000000001</v>
      </c>
      <c r="BC58">
        <v>0.13200000000000001</v>
      </c>
      <c r="BD58">
        <v>0.36299999999999999</v>
      </c>
      <c r="BE58">
        <v>-1</v>
      </c>
    </row>
    <row r="59" spans="1:57" x14ac:dyDescent="0.25">
      <c r="A59" s="106" t="s">
        <v>2790</v>
      </c>
      <c r="BA59">
        <v>0.28100000000000003</v>
      </c>
      <c r="BB59">
        <v>0.13200000000000001</v>
      </c>
      <c r="BC59">
        <v>0.13200000000000001</v>
      </c>
      <c r="BD59">
        <v>0.28100000000000003</v>
      </c>
      <c r="BE59">
        <v>-1</v>
      </c>
    </row>
    <row r="60" spans="1:57" x14ac:dyDescent="0.25">
      <c r="A60" s="106" t="s">
        <v>2791</v>
      </c>
      <c r="BA60">
        <v>0.192</v>
      </c>
      <c r="BB60">
        <v>0.183</v>
      </c>
      <c r="BC60">
        <v>0.183</v>
      </c>
      <c r="BD60">
        <v>0.192</v>
      </c>
      <c r="BE60">
        <v>-1</v>
      </c>
    </row>
    <row r="61" spans="1:57" x14ac:dyDescent="0.25">
      <c r="A61" s="106" t="s">
        <v>2792</v>
      </c>
      <c r="BA61">
        <v>0.19400000000000001</v>
      </c>
      <c r="BB61">
        <v>0.183</v>
      </c>
      <c r="BC61">
        <v>0.183</v>
      </c>
      <c r="BD61">
        <v>0.19400000000000001</v>
      </c>
      <c r="BE61">
        <v>-1</v>
      </c>
    </row>
    <row r="62" spans="1:57" x14ac:dyDescent="0.25">
      <c r="A62" s="106" t="s">
        <v>2793</v>
      </c>
      <c r="BA62">
        <v>43.517000000000003</v>
      </c>
      <c r="BB62">
        <v>41.43</v>
      </c>
      <c r="BC62">
        <v>41.43</v>
      </c>
      <c r="BD62">
        <v>43.517000000000003</v>
      </c>
      <c r="BE62">
        <v>-1</v>
      </c>
    </row>
    <row r="63" spans="1:57" x14ac:dyDescent="0.25">
      <c r="A63" s="106" t="s">
        <v>2794</v>
      </c>
      <c r="BA63">
        <v>20.91</v>
      </c>
      <c r="BB63">
        <v>19.721</v>
      </c>
      <c r="BC63">
        <v>19.721</v>
      </c>
      <c r="BD63">
        <v>20.91</v>
      </c>
      <c r="BE63">
        <v>-1</v>
      </c>
    </row>
    <row r="64" spans="1:57" x14ac:dyDescent="0.25">
      <c r="A64" s="106" t="s">
        <v>2795</v>
      </c>
      <c r="BA64">
        <v>0.15</v>
      </c>
      <c r="BB64">
        <v>0.14599999999999999</v>
      </c>
      <c r="BC64">
        <v>0.14599999999999999</v>
      </c>
      <c r="BD64">
        <v>0.15</v>
      </c>
      <c r="BE64">
        <v>-1</v>
      </c>
    </row>
    <row r="65" spans="1:74" x14ac:dyDescent="0.25">
      <c r="A65" s="106" t="s">
        <v>2796</v>
      </c>
      <c r="BF65">
        <v>15.959</v>
      </c>
      <c r="BG65">
        <v>14.263999999999999</v>
      </c>
      <c r="BH65">
        <v>15.824999999999999</v>
      </c>
    </row>
    <row r="66" spans="1:74" x14ac:dyDescent="0.25">
      <c r="A66" s="106" t="s">
        <v>2797</v>
      </c>
      <c r="BI66">
        <v>15.058</v>
      </c>
      <c r="BJ66">
        <v>7.1109999999999998</v>
      </c>
      <c r="BK66">
        <v>-1</v>
      </c>
      <c r="BL66">
        <v>6.7050000000000001</v>
      </c>
      <c r="BM66">
        <v>-1</v>
      </c>
      <c r="BN66">
        <v>11.955</v>
      </c>
      <c r="BO66">
        <v>-1</v>
      </c>
      <c r="BP66">
        <v>3.177</v>
      </c>
      <c r="BQ66">
        <v>54.567999999999998</v>
      </c>
      <c r="BR66">
        <v>-1</v>
      </c>
      <c r="BS66">
        <v>13.185</v>
      </c>
    </row>
    <row r="67" spans="1:74" x14ac:dyDescent="0.25">
      <c r="A67" s="106" t="s">
        <v>2798</v>
      </c>
      <c r="BI67">
        <v>10.302</v>
      </c>
      <c r="BJ67">
        <v>2.1150000000000002</v>
      </c>
      <c r="BK67">
        <v>-1</v>
      </c>
      <c r="BL67">
        <v>7.7080000000000002</v>
      </c>
      <c r="BM67">
        <v>4.7510000000000003</v>
      </c>
      <c r="BN67">
        <v>-1</v>
      </c>
      <c r="BO67">
        <v>-1</v>
      </c>
      <c r="BP67">
        <v>3.1779999999999999</v>
      </c>
      <c r="BQ67">
        <v>131.22200000000001</v>
      </c>
      <c r="BR67">
        <v>-1</v>
      </c>
      <c r="BS67">
        <v>8.7070000000000007</v>
      </c>
    </row>
    <row r="68" spans="1:74" x14ac:dyDescent="0.25">
      <c r="A68" s="106" t="s">
        <v>2799</v>
      </c>
      <c r="BI68">
        <v>23.553000000000001</v>
      </c>
      <c r="BJ68">
        <v>8.8179999999999996</v>
      </c>
      <c r="BK68">
        <v>-1</v>
      </c>
      <c r="BL68">
        <v>7.2610000000000001</v>
      </c>
      <c r="BM68">
        <v>-1</v>
      </c>
      <c r="BN68">
        <v>4.1689999999999996</v>
      </c>
      <c r="BO68">
        <v>-1</v>
      </c>
      <c r="BP68">
        <v>5.0010000000000003</v>
      </c>
      <c r="BQ68">
        <v>250.51499999999999</v>
      </c>
      <c r="BR68">
        <v>-1</v>
      </c>
      <c r="BS68">
        <v>21.036000000000001</v>
      </c>
    </row>
    <row r="69" spans="1:74" x14ac:dyDescent="0.25">
      <c r="A69" s="106" t="s">
        <v>2800</v>
      </c>
      <c r="BI69">
        <v>25.634</v>
      </c>
      <c r="BJ69">
        <v>12.997999999999999</v>
      </c>
      <c r="BK69">
        <v>-1</v>
      </c>
      <c r="BL69">
        <v>26.625</v>
      </c>
      <c r="BM69">
        <v>-1</v>
      </c>
      <c r="BN69">
        <v>-1</v>
      </c>
      <c r="BO69">
        <v>-1</v>
      </c>
      <c r="BP69">
        <v>6.95</v>
      </c>
      <c r="BQ69">
        <v>61.237000000000002</v>
      </c>
      <c r="BR69">
        <v>-1</v>
      </c>
      <c r="BS69">
        <v>19.613</v>
      </c>
    </row>
    <row r="70" spans="1:74" x14ac:dyDescent="0.25">
      <c r="A70" s="106" t="s">
        <v>2801</v>
      </c>
      <c r="BI70">
        <v>7.3</v>
      </c>
      <c r="BJ70">
        <v>8.5180000000000007</v>
      </c>
      <c r="BK70">
        <v>-1</v>
      </c>
      <c r="BL70">
        <v>11.112</v>
      </c>
      <c r="BM70">
        <v>-1</v>
      </c>
      <c r="BN70">
        <v>-1</v>
      </c>
      <c r="BO70">
        <v>-1</v>
      </c>
      <c r="BP70">
        <v>4.7270000000000003</v>
      </c>
      <c r="BQ70">
        <v>17.010000000000002</v>
      </c>
      <c r="BR70">
        <v>4.3090000000000002</v>
      </c>
      <c r="BS70">
        <v>8.3889999999999993</v>
      </c>
    </row>
    <row r="71" spans="1:74" x14ac:dyDescent="0.25">
      <c r="A71" s="106" t="s">
        <v>2802</v>
      </c>
      <c r="BI71">
        <v>8.9039999999999999</v>
      </c>
      <c r="BJ71">
        <v>10.438000000000001</v>
      </c>
      <c r="BK71">
        <v>-1</v>
      </c>
      <c r="BL71">
        <v>13.217000000000001</v>
      </c>
      <c r="BM71">
        <v>-1</v>
      </c>
      <c r="BN71">
        <v>-1</v>
      </c>
      <c r="BO71">
        <v>-1</v>
      </c>
      <c r="BP71">
        <v>5.0609999999999999</v>
      </c>
      <c r="BQ71">
        <v>7.1760000000000002</v>
      </c>
      <c r="BR71">
        <v>-1</v>
      </c>
      <c r="BS71">
        <v>8.7479999999999993</v>
      </c>
    </row>
    <row r="72" spans="1:74" x14ac:dyDescent="0.25">
      <c r="A72" s="106" t="s">
        <v>2803</v>
      </c>
      <c r="BT72">
        <v>2.3E-2</v>
      </c>
      <c r="BU72">
        <v>2.9000000000000001E-2</v>
      </c>
    </row>
    <row r="73" spans="1:74" x14ac:dyDescent="0.25">
      <c r="A73" s="106" t="s">
        <v>2804</v>
      </c>
      <c r="BT73">
        <v>0.17499999999999999</v>
      </c>
      <c r="BU73">
        <v>2.9000000000000001E-2</v>
      </c>
    </row>
    <row r="74" spans="1:74" x14ac:dyDescent="0.25">
      <c r="A74" s="106" t="s">
        <v>2805</v>
      </c>
      <c r="BT74">
        <v>0.04</v>
      </c>
      <c r="BU74">
        <v>1.0999999999999999E-2</v>
      </c>
    </row>
    <row r="75" spans="1:74" x14ac:dyDescent="0.25">
      <c r="A75" s="106" t="s">
        <v>2806</v>
      </c>
      <c r="BT75">
        <v>4.1000000000000002E-2</v>
      </c>
      <c r="BU75">
        <v>1.0999999999999999E-2</v>
      </c>
    </row>
    <row r="76" spans="1:74" x14ac:dyDescent="0.25">
      <c r="A76" s="106" t="s">
        <v>2807</v>
      </c>
      <c r="BT76">
        <v>4.2000000000000003E-2</v>
      </c>
      <c r="BU76">
        <v>4.0000000000000001E-3</v>
      </c>
    </row>
    <row r="77" spans="1:74" x14ac:dyDescent="0.25">
      <c r="A77" s="106" t="s">
        <v>2808</v>
      </c>
      <c r="BT77">
        <v>3.3000000000000002E-2</v>
      </c>
      <c r="BU77">
        <v>1.7999999999999999E-2</v>
      </c>
    </row>
    <row r="78" spans="1:74" x14ac:dyDescent="0.25">
      <c r="A78" s="106" t="s">
        <v>2809</v>
      </c>
      <c r="BT78">
        <v>159.04300000000001</v>
      </c>
      <c r="BU78">
        <v>87.454999999999998</v>
      </c>
    </row>
    <row r="79" spans="1:74" x14ac:dyDescent="0.25">
      <c r="A79" s="106" t="s">
        <v>2810</v>
      </c>
      <c r="BT79">
        <v>132.905</v>
      </c>
      <c r="BU79">
        <v>12.654</v>
      </c>
    </row>
    <row r="80" spans="1:74" x14ac:dyDescent="0.25">
      <c r="A80" s="106" t="s">
        <v>2811</v>
      </c>
      <c r="BV80">
        <v>7.3999999999999996E-2</v>
      </c>
    </row>
    <row r="81" spans="1:78" x14ac:dyDescent="0.25">
      <c r="A81" s="106" t="s">
        <v>2812</v>
      </c>
      <c r="BV81">
        <v>7.2999999999999995E-2</v>
      </c>
    </row>
    <row r="82" spans="1:78" x14ac:dyDescent="0.25">
      <c r="A82" s="106" t="s">
        <v>2813</v>
      </c>
      <c r="BV82">
        <v>0.17699999999999999</v>
      </c>
    </row>
    <row r="83" spans="1:78" x14ac:dyDescent="0.25">
      <c r="A83" s="106" t="s">
        <v>2814</v>
      </c>
      <c r="BV83">
        <v>0.16700000000000001</v>
      </c>
    </row>
    <row r="84" spans="1:78" x14ac:dyDescent="0.25">
      <c r="A84" s="106" t="s">
        <v>2815</v>
      </c>
      <c r="BV84">
        <v>0.14000000000000001</v>
      </c>
    </row>
    <row r="85" spans="1:78" x14ac:dyDescent="0.25">
      <c r="A85" s="106" t="s">
        <v>2816</v>
      </c>
      <c r="BV85">
        <v>0.13800000000000001</v>
      </c>
    </row>
    <row r="86" spans="1:78" x14ac:dyDescent="0.25">
      <c r="A86" s="106" t="s">
        <v>2817</v>
      </c>
      <c r="BV86">
        <v>14.962999999999999</v>
      </c>
    </row>
    <row r="87" spans="1:78" x14ac:dyDescent="0.25">
      <c r="A87" s="106" t="s">
        <v>2818</v>
      </c>
      <c r="BW87">
        <v>0.01</v>
      </c>
    </row>
    <row r="88" spans="1:78" x14ac:dyDescent="0.25">
      <c r="A88" s="106" t="s">
        <v>2819</v>
      </c>
      <c r="BW88">
        <v>5.0000000000000001E-3</v>
      </c>
    </row>
    <row r="89" spans="1:78" x14ac:dyDescent="0.25">
      <c r="A89" s="106" t="s">
        <v>2820</v>
      </c>
      <c r="BW89">
        <v>2.1000000000000001E-2</v>
      </c>
    </row>
    <row r="90" spans="1:78" x14ac:dyDescent="0.25">
      <c r="A90" s="106" t="s">
        <v>2821</v>
      </c>
      <c r="BW90">
        <v>1.4999999999999999E-2</v>
      </c>
    </row>
    <row r="91" spans="1:78" x14ac:dyDescent="0.25">
      <c r="A91" s="106" t="s">
        <v>2822</v>
      </c>
      <c r="BW91">
        <v>2.7E-2</v>
      </c>
    </row>
    <row r="92" spans="1:78" x14ac:dyDescent="0.25">
      <c r="A92" s="106" t="s">
        <v>2823</v>
      </c>
      <c r="BW92">
        <v>2.5999999999999999E-2</v>
      </c>
    </row>
    <row r="93" spans="1:78" x14ac:dyDescent="0.25">
      <c r="A93" s="106" t="s">
        <v>2824</v>
      </c>
      <c r="BW93">
        <v>6.3460000000000001</v>
      </c>
    </row>
    <row r="94" spans="1:78" x14ac:dyDescent="0.25">
      <c r="A94" s="106" t="s">
        <v>2825</v>
      </c>
      <c r="BX94">
        <v>0.13800000000000001</v>
      </c>
      <c r="BY94">
        <v>4.5999999999999999E-2</v>
      </c>
      <c r="BZ94">
        <v>4.5999999999999999E-2</v>
      </c>
    </row>
    <row r="95" spans="1:78" x14ac:dyDescent="0.25">
      <c r="A95" s="106" t="s">
        <v>2826</v>
      </c>
      <c r="BX95">
        <v>0.125</v>
      </c>
      <c r="BY95">
        <v>4.5999999999999999E-2</v>
      </c>
      <c r="BZ95">
        <v>4.5999999999999999E-2</v>
      </c>
    </row>
    <row r="96" spans="1:78" x14ac:dyDescent="0.25">
      <c r="A96" s="106" t="s">
        <v>2827</v>
      </c>
      <c r="BX96">
        <v>6.5000000000000002E-2</v>
      </c>
      <c r="BY96">
        <v>0.17100000000000001</v>
      </c>
      <c r="BZ96">
        <v>0.17100000000000001</v>
      </c>
    </row>
    <row r="97" spans="1:82" x14ac:dyDescent="0.25">
      <c r="A97" s="106" t="s">
        <v>2828</v>
      </c>
      <c r="BX97">
        <v>1.7999999999999999E-2</v>
      </c>
      <c r="BY97">
        <v>0.1</v>
      </c>
      <c r="BZ97">
        <v>0.1</v>
      </c>
    </row>
    <row r="98" spans="1:82" x14ac:dyDescent="0.25">
      <c r="A98" s="106" t="s">
        <v>2829</v>
      </c>
      <c r="BX98">
        <v>3.9E-2</v>
      </c>
      <c r="BY98">
        <v>0.22800000000000001</v>
      </c>
      <c r="BZ98">
        <v>0.22800000000000001</v>
      </c>
    </row>
    <row r="99" spans="1:82" x14ac:dyDescent="0.25">
      <c r="A99" s="106" t="s">
        <v>2830</v>
      </c>
      <c r="BX99">
        <v>0.16300000000000001</v>
      </c>
      <c r="BY99">
        <v>0.42199999999999999</v>
      </c>
      <c r="BZ99">
        <v>0.42199999999999999</v>
      </c>
    </row>
    <row r="100" spans="1:82" x14ac:dyDescent="0.25">
      <c r="A100" s="106" t="s">
        <v>2831</v>
      </c>
      <c r="BX100">
        <v>67.959999999999994</v>
      </c>
      <c r="BY100">
        <v>177.28700000000001</v>
      </c>
      <c r="BZ100">
        <v>177.28700000000001</v>
      </c>
    </row>
    <row r="101" spans="1:82" x14ac:dyDescent="0.25">
      <c r="A101" s="106" t="s">
        <v>2832</v>
      </c>
      <c r="BX101">
        <v>13.08</v>
      </c>
      <c r="BY101">
        <v>33.755000000000003</v>
      </c>
      <c r="BZ101">
        <v>33.755000000000003</v>
      </c>
    </row>
    <row r="102" spans="1:82" x14ac:dyDescent="0.25">
      <c r="A102" s="106" t="s">
        <v>2833</v>
      </c>
      <c r="CA102">
        <v>6.5919999999999996</v>
      </c>
      <c r="CB102">
        <v>-1</v>
      </c>
      <c r="CC102">
        <v>15.212999999999999</v>
      </c>
      <c r="CD102">
        <v>14.125999999999999</v>
      </c>
    </row>
    <row r="103" spans="1:82" x14ac:dyDescent="0.25">
      <c r="A103" s="106" t="s">
        <v>2834</v>
      </c>
      <c r="CA103">
        <v>6.5919999999999996</v>
      </c>
      <c r="CB103">
        <v>-1</v>
      </c>
      <c r="CC103">
        <v>15.212999999999999</v>
      </c>
      <c r="CD103">
        <v>14.125999999999999</v>
      </c>
    </row>
    <row r="104" spans="1:82" x14ac:dyDescent="0.25">
      <c r="A104" s="106" t="s">
        <v>2835</v>
      </c>
      <c r="CA104">
        <v>4.8239999999999998</v>
      </c>
      <c r="CB104">
        <v>-1</v>
      </c>
      <c r="CC104">
        <v>1.8029999999999999</v>
      </c>
      <c r="CD104">
        <v>0.73599999999999999</v>
      </c>
    </row>
    <row r="105" spans="1:82" x14ac:dyDescent="0.25">
      <c r="A105" s="106" t="s">
        <v>2836</v>
      </c>
      <c r="CA105">
        <v>3.64</v>
      </c>
      <c r="CB105">
        <v>-1</v>
      </c>
      <c r="CC105">
        <v>1.8029999999999999</v>
      </c>
      <c r="CD105">
        <v>0.70399999999999996</v>
      </c>
    </row>
    <row r="106" spans="1:82" x14ac:dyDescent="0.25">
      <c r="A106" s="106" t="s">
        <v>2837</v>
      </c>
      <c r="CA106">
        <v>0.98899999999999999</v>
      </c>
      <c r="CB106">
        <v>-1</v>
      </c>
      <c r="CC106">
        <v>0.79400000000000004</v>
      </c>
      <c r="CD106">
        <v>0.57899999999999996</v>
      </c>
    </row>
    <row r="107" spans="1:82" x14ac:dyDescent="0.25">
      <c r="A107" s="106" t="s">
        <v>2838</v>
      </c>
      <c r="CA107">
        <v>0.98899999999999999</v>
      </c>
      <c r="CB107">
        <v>-1</v>
      </c>
      <c r="CC107">
        <v>0.78600000000000003</v>
      </c>
      <c r="CD107">
        <v>0.58299999999999996</v>
      </c>
    </row>
    <row r="108" spans="1:82" x14ac:dyDescent="0.25">
      <c r="A108" s="106" t="s">
        <v>2839</v>
      </c>
      <c r="CA108">
        <v>333.78300000000002</v>
      </c>
      <c r="CB108">
        <v>-1</v>
      </c>
      <c r="CC108">
        <v>165.37</v>
      </c>
      <c r="CD108">
        <v>64.539000000000001</v>
      </c>
    </row>
  </sheetData>
  <conditionalFormatting sqref="B2:CD108">
    <cfRule type="expression" dxfId="11" priority="1">
      <formula>B2&gt;$A$1</formula>
    </cfRule>
    <cfRule type="expression" dxfId="10" priority="2">
      <formula>B2&lt;0</formula>
    </cfRule>
    <cfRule type="expression" dxfId="9" priority="3">
      <formula>B2=""</formula>
    </cfRule>
  </conditionalFormatting>
  <pageMargins left="0.7" right="0.7" top="0.75" bottom="0.75" header="0.3" footer="0.3"/>
  <pageSetup orientation="portrai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G82"/>
  <sheetViews>
    <sheetView workbookViewId="0"/>
  </sheetViews>
  <sheetFormatPr baseColWidth="10" defaultColWidth="9.140625" defaultRowHeight="15" x14ac:dyDescent="0.25"/>
  <sheetData>
    <row r="1" spans="1:33" x14ac:dyDescent="0.25">
      <c r="B1" s="106" t="s">
        <v>300</v>
      </c>
      <c r="C1" s="106" t="s">
        <v>301</v>
      </c>
      <c r="D1" s="106" t="s">
        <v>302</v>
      </c>
      <c r="E1" s="106" t="s">
        <v>303</v>
      </c>
      <c r="F1" s="106" t="s">
        <v>304</v>
      </c>
      <c r="G1" s="106" t="s">
        <v>305</v>
      </c>
      <c r="H1" s="106" t="s">
        <v>306</v>
      </c>
      <c r="I1" s="106" t="s">
        <v>307</v>
      </c>
      <c r="J1" s="106" t="s">
        <v>186</v>
      </c>
      <c r="K1" s="106" t="s">
        <v>308</v>
      </c>
      <c r="L1" s="106" t="s">
        <v>309</v>
      </c>
      <c r="M1" s="106" t="s">
        <v>310</v>
      </c>
      <c r="N1" s="106" t="s">
        <v>311</v>
      </c>
      <c r="O1" s="106" t="s">
        <v>312</v>
      </c>
      <c r="P1" s="106" t="s">
        <v>313</v>
      </c>
      <c r="Q1" s="106" t="s">
        <v>314</v>
      </c>
      <c r="R1" s="106" t="s">
        <v>315</v>
      </c>
      <c r="S1" s="106" t="s">
        <v>316</v>
      </c>
      <c r="T1" s="106" t="s">
        <v>317</v>
      </c>
      <c r="U1" s="106" t="s">
        <v>318</v>
      </c>
      <c r="V1" s="106" t="s">
        <v>172</v>
      </c>
      <c r="W1" s="106" t="s">
        <v>319</v>
      </c>
      <c r="X1" s="106" t="s">
        <v>320</v>
      </c>
      <c r="Y1" s="106" t="s">
        <v>321</v>
      </c>
      <c r="Z1" s="106" t="s">
        <v>169</v>
      </c>
      <c r="AA1" s="106" t="s">
        <v>322</v>
      </c>
      <c r="AB1" s="106" t="s">
        <v>323</v>
      </c>
      <c r="AC1" s="106" t="s">
        <v>324</v>
      </c>
      <c r="AD1" s="106" t="s">
        <v>325</v>
      </c>
      <c r="AE1" s="106" t="s">
        <v>326</v>
      </c>
      <c r="AF1" s="106" t="s">
        <v>327</v>
      </c>
      <c r="AG1" s="106" t="s">
        <v>328</v>
      </c>
    </row>
    <row r="2" spans="1:33" x14ac:dyDescent="0.25">
      <c r="A2" s="106" t="s">
        <v>217</v>
      </c>
      <c r="B2" t="s">
        <v>3571</v>
      </c>
      <c r="C2" t="s">
        <v>3572</v>
      </c>
      <c r="D2" t="s">
        <v>3573</v>
      </c>
      <c r="E2" t="s">
        <v>3574</v>
      </c>
      <c r="F2" t="s">
        <v>3575</v>
      </c>
      <c r="G2" t="s">
        <v>3576</v>
      </c>
      <c r="H2" t="s">
        <v>3577</v>
      </c>
      <c r="I2" t="s">
        <v>3578</v>
      </c>
      <c r="J2" t="s">
        <v>3579</v>
      </c>
      <c r="K2" t="s">
        <v>3580</v>
      </c>
      <c r="L2" t="s">
        <v>3581</v>
      </c>
      <c r="M2" t="s">
        <v>3582</v>
      </c>
      <c r="N2" t="s">
        <v>3583</v>
      </c>
      <c r="O2" t="s">
        <v>3584</v>
      </c>
      <c r="P2" t="s">
        <v>3585</v>
      </c>
      <c r="Q2" t="s">
        <v>3586</v>
      </c>
      <c r="R2" t="s">
        <v>3587</v>
      </c>
      <c r="S2" t="s">
        <v>3588</v>
      </c>
      <c r="T2" t="s">
        <v>3589</v>
      </c>
      <c r="U2" t="s">
        <v>3590</v>
      </c>
      <c r="V2" t="s">
        <v>3591</v>
      </c>
      <c r="W2" t="s">
        <v>3592</v>
      </c>
      <c r="X2" t="s">
        <v>3593</v>
      </c>
      <c r="Y2" t="s">
        <v>3594</v>
      </c>
      <c r="Z2" t="s">
        <v>3595</v>
      </c>
      <c r="AA2" t="s">
        <v>3596</v>
      </c>
      <c r="AB2" t="s">
        <v>3597</v>
      </c>
      <c r="AC2" t="s">
        <v>3598</v>
      </c>
      <c r="AD2" t="s">
        <v>3599</v>
      </c>
      <c r="AE2" t="s">
        <v>3600</v>
      </c>
      <c r="AF2" t="s">
        <v>3601</v>
      </c>
      <c r="AG2" t="s">
        <v>3602</v>
      </c>
    </row>
    <row r="3" spans="1:33" x14ac:dyDescent="0.25">
      <c r="A3" s="106" t="s">
        <v>220</v>
      </c>
      <c r="B3" t="s">
        <v>3603</v>
      </c>
      <c r="C3" t="s">
        <v>3604</v>
      </c>
      <c r="D3" t="s">
        <v>3605</v>
      </c>
      <c r="E3" t="s">
        <v>3606</v>
      </c>
      <c r="F3" t="s">
        <v>3607</v>
      </c>
      <c r="G3" t="s">
        <v>3608</v>
      </c>
      <c r="H3" t="s">
        <v>3609</v>
      </c>
      <c r="I3" t="s">
        <v>3610</v>
      </c>
      <c r="J3" t="s">
        <v>3611</v>
      </c>
      <c r="K3" t="s">
        <v>3612</v>
      </c>
      <c r="L3" t="s">
        <v>3613</v>
      </c>
      <c r="M3" t="s">
        <v>3614</v>
      </c>
      <c r="N3" t="s">
        <v>3615</v>
      </c>
      <c r="O3" t="s">
        <v>3616</v>
      </c>
      <c r="P3" t="s">
        <v>3617</v>
      </c>
      <c r="Q3" t="s">
        <v>3618</v>
      </c>
      <c r="R3" t="s">
        <v>3619</v>
      </c>
      <c r="S3" t="s">
        <v>3620</v>
      </c>
      <c r="T3" t="s">
        <v>3621</v>
      </c>
      <c r="U3" t="s">
        <v>3622</v>
      </c>
      <c r="V3" t="s">
        <v>3623</v>
      </c>
      <c r="W3" t="s">
        <v>3624</v>
      </c>
      <c r="X3" t="s">
        <v>3625</v>
      </c>
      <c r="Y3" t="s">
        <v>3626</v>
      </c>
      <c r="Z3" t="s">
        <v>3627</v>
      </c>
      <c r="AA3" t="s">
        <v>3628</v>
      </c>
      <c r="AB3" t="s">
        <v>3629</v>
      </c>
      <c r="AC3" t="s">
        <v>3630</v>
      </c>
      <c r="AD3" t="s">
        <v>3631</v>
      </c>
      <c r="AE3" t="s">
        <v>3632</v>
      </c>
      <c r="AF3" t="s">
        <v>3633</v>
      </c>
      <c r="AG3" t="s">
        <v>3634</v>
      </c>
    </row>
    <row r="4" spans="1:33" x14ac:dyDescent="0.25">
      <c r="A4" s="106" t="s">
        <v>221</v>
      </c>
      <c r="B4" t="s">
        <v>396</v>
      </c>
      <c r="C4" t="s">
        <v>397</v>
      </c>
      <c r="D4" t="s">
        <v>398</v>
      </c>
      <c r="E4" t="s">
        <v>399</v>
      </c>
      <c r="F4" t="s">
        <v>400</v>
      </c>
      <c r="G4" t="s">
        <v>401</v>
      </c>
      <c r="H4" t="s">
        <v>402</v>
      </c>
      <c r="I4" t="s">
        <v>403</v>
      </c>
      <c r="J4" t="s">
        <v>404</v>
      </c>
      <c r="K4" t="s">
        <v>405</v>
      </c>
      <c r="L4" t="s">
        <v>406</v>
      </c>
      <c r="M4" t="s">
        <v>407</v>
      </c>
      <c r="N4" t="s">
        <v>408</v>
      </c>
      <c r="O4" t="s">
        <v>409</v>
      </c>
      <c r="P4" t="s">
        <v>410</v>
      </c>
      <c r="Q4" t="s">
        <v>411</v>
      </c>
      <c r="R4" t="s">
        <v>412</v>
      </c>
      <c r="S4" t="s">
        <v>413</v>
      </c>
      <c r="T4" t="s">
        <v>414</v>
      </c>
      <c r="U4" t="s">
        <v>415</v>
      </c>
      <c r="V4" t="s">
        <v>416</v>
      </c>
      <c r="W4" t="s">
        <v>417</v>
      </c>
      <c r="X4" t="s">
        <v>418</v>
      </c>
      <c r="Y4" t="s">
        <v>419</v>
      </c>
      <c r="Z4" t="s">
        <v>420</v>
      </c>
      <c r="AA4" t="s">
        <v>421</v>
      </c>
      <c r="AB4" t="s">
        <v>422</v>
      </c>
      <c r="AC4" t="s">
        <v>423</v>
      </c>
      <c r="AD4" t="s">
        <v>424</v>
      </c>
      <c r="AE4" t="s">
        <v>425</v>
      </c>
      <c r="AF4" t="s">
        <v>426</v>
      </c>
      <c r="AG4" t="s">
        <v>427</v>
      </c>
    </row>
    <row r="5" spans="1:33" x14ac:dyDescent="0.25">
      <c r="A5" s="106" t="s">
        <v>222</v>
      </c>
      <c r="B5" t="s">
        <v>3635</v>
      </c>
      <c r="C5" t="s">
        <v>3572</v>
      </c>
      <c r="D5" t="s">
        <v>3573</v>
      </c>
      <c r="E5" t="s">
        <v>3636</v>
      </c>
      <c r="F5" t="s">
        <v>3575</v>
      </c>
      <c r="G5" t="s">
        <v>3576</v>
      </c>
      <c r="H5" t="s">
        <v>3637</v>
      </c>
      <c r="I5" t="s">
        <v>3638</v>
      </c>
      <c r="J5" t="s">
        <v>3639</v>
      </c>
      <c r="K5" t="s">
        <v>3640</v>
      </c>
      <c r="L5" t="s">
        <v>3641</v>
      </c>
      <c r="M5" t="s">
        <v>3642</v>
      </c>
      <c r="N5" t="s">
        <v>3643</v>
      </c>
      <c r="O5" t="s">
        <v>3644</v>
      </c>
      <c r="P5" t="s">
        <v>3645</v>
      </c>
      <c r="Q5" t="s">
        <v>3646</v>
      </c>
      <c r="R5" t="s">
        <v>3647</v>
      </c>
      <c r="S5" t="s">
        <v>3648</v>
      </c>
      <c r="T5" t="s">
        <v>3649</v>
      </c>
      <c r="U5" t="s">
        <v>3650</v>
      </c>
      <c r="V5" t="s">
        <v>3651</v>
      </c>
      <c r="W5" t="s">
        <v>3652</v>
      </c>
      <c r="X5" t="s">
        <v>3653</v>
      </c>
      <c r="Y5" t="s">
        <v>3654</v>
      </c>
      <c r="Z5" t="s">
        <v>3655</v>
      </c>
      <c r="AA5" t="s">
        <v>3656</v>
      </c>
      <c r="AB5" t="s">
        <v>3597</v>
      </c>
      <c r="AC5" t="s">
        <v>3657</v>
      </c>
      <c r="AD5" t="s">
        <v>3658</v>
      </c>
      <c r="AE5" t="s">
        <v>3659</v>
      </c>
      <c r="AF5" t="s">
        <v>3660</v>
      </c>
      <c r="AG5" t="s">
        <v>3661</v>
      </c>
    </row>
    <row r="6" spans="1:33" x14ac:dyDescent="0.25">
      <c r="A6" s="106" t="s">
        <v>223</v>
      </c>
      <c r="B6" t="s">
        <v>3662</v>
      </c>
      <c r="C6" t="s">
        <v>3663</v>
      </c>
      <c r="D6" t="s">
        <v>3664</v>
      </c>
      <c r="E6" t="s">
        <v>3662</v>
      </c>
      <c r="F6" t="s">
        <v>3665</v>
      </c>
      <c r="G6" t="s">
        <v>3662</v>
      </c>
      <c r="H6" t="s">
        <v>3662</v>
      </c>
      <c r="I6" t="s">
        <v>3666</v>
      </c>
      <c r="J6" t="s">
        <v>1172</v>
      </c>
      <c r="K6" t="s">
        <v>3662</v>
      </c>
      <c r="L6" t="s">
        <v>3667</v>
      </c>
      <c r="M6" t="s">
        <v>3662</v>
      </c>
      <c r="N6" t="s">
        <v>3662</v>
      </c>
      <c r="O6" t="s">
        <v>3662</v>
      </c>
      <c r="P6" t="s">
        <v>3662</v>
      </c>
      <c r="Q6" t="s">
        <v>3662</v>
      </c>
      <c r="R6" t="s">
        <v>3668</v>
      </c>
      <c r="S6" t="s">
        <v>1172</v>
      </c>
      <c r="T6" t="s">
        <v>3662</v>
      </c>
      <c r="U6" t="s">
        <v>560</v>
      </c>
      <c r="V6" t="s">
        <v>3669</v>
      </c>
      <c r="W6" t="s">
        <v>3662</v>
      </c>
      <c r="X6" t="s">
        <v>3670</v>
      </c>
      <c r="Y6" t="s">
        <v>1172</v>
      </c>
      <c r="Z6" t="s">
        <v>3662</v>
      </c>
      <c r="AA6" t="s">
        <v>3671</v>
      </c>
      <c r="AB6" t="s">
        <v>3672</v>
      </c>
      <c r="AC6" t="s">
        <v>1172</v>
      </c>
      <c r="AD6" t="s">
        <v>3673</v>
      </c>
      <c r="AE6" t="s">
        <v>1172</v>
      </c>
      <c r="AF6" t="s">
        <v>1172</v>
      </c>
      <c r="AG6" t="s">
        <v>1172</v>
      </c>
    </row>
    <row r="7" spans="1:33" x14ac:dyDescent="0.25">
      <c r="A7" s="106" t="s">
        <v>224</v>
      </c>
      <c r="B7" t="s">
        <v>3603</v>
      </c>
      <c r="C7" t="s">
        <v>3604</v>
      </c>
      <c r="D7" t="s">
        <v>3605</v>
      </c>
      <c r="E7" t="s">
        <v>3606</v>
      </c>
      <c r="F7" t="s">
        <v>3607</v>
      </c>
      <c r="G7" t="s">
        <v>3608</v>
      </c>
      <c r="H7" t="s">
        <v>3609</v>
      </c>
      <c r="I7" t="s">
        <v>3610</v>
      </c>
      <c r="J7" t="s">
        <v>3611</v>
      </c>
      <c r="K7" t="s">
        <v>3612</v>
      </c>
      <c r="L7" t="s">
        <v>3613</v>
      </c>
      <c r="M7" t="s">
        <v>3614</v>
      </c>
      <c r="N7" t="s">
        <v>3615</v>
      </c>
      <c r="O7" t="s">
        <v>3616</v>
      </c>
      <c r="P7" t="s">
        <v>3617</v>
      </c>
      <c r="Q7" t="s">
        <v>3618</v>
      </c>
      <c r="R7" t="s">
        <v>3619</v>
      </c>
      <c r="S7" t="s">
        <v>3620</v>
      </c>
      <c r="T7" t="s">
        <v>3621</v>
      </c>
      <c r="U7" t="s">
        <v>3622</v>
      </c>
      <c r="V7" t="s">
        <v>3623</v>
      </c>
      <c r="W7" t="s">
        <v>3624</v>
      </c>
      <c r="X7" t="s">
        <v>3625</v>
      </c>
      <c r="Y7" t="s">
        <v>3626</v>
      </c>
      <c r="Z7" t="s">
        <v>3627</v>
      </c>
      <c r="AA7" t="s">
        <v>3628</v>
      </c>
      <c r="AB7" t="s">
        <v>3629</v>
      </c>
      <c r="AC7" t="s">
        <v>3630</v>
      </c>
      <c r="AD7" t="s">
        <v>3631</v>
      </c>
      <c r="AE7" t="s">
        <v>3632</v>
      </c>
      <c r="AF7" t="s">
        <v>3633</v>
      </c>
      <c r="AG7" t="s">
        <v>3634</v>
      </c>
    </row>
    <row r="8" spans="1:33" x14ac:dyDescent="0.25">
      <c r="A8" s="106" t="s">
        <v>225</v>
      </c>
      <c r="B8" t="s">
        <v>3674</v>
      </c>
      <c r="C8" t="s">
        <v>3675</v>
      </c>
      <c r="D8" t="s">
        <v>3676</v>
      </c>
      <c r="E8" t="s">
        <v>3677</v>
      </c>
      <c r="F8" t="s">
        <v>3677</v>
      </c>
      <c r="G8" t="s">
        <v>3677</v>
      </c>
      <c r="H8" t="s">
        <v>3678</v>
      </c>
      <c r="I8" t="s">
        <v>3679</v>
      </c>
      <c r="J8" t="s">
        <v>3680</v>
      </c>
      <c r="K8" t="s">
        <v>3681</v>
      </c>
      <c r="L8" t="s">
        <v>3682</v>
      </c>
      <c r="M8" t="s">
        <v>3683</v>
      </c>
      <c r="N8" t="s">
        <v>3677</v>
      </c>
      <c r="O8" t="s">
        <v>3677</v>
      </c>
      <c r="P8" t="s">
        <v>3677</v>
      </c>
      <c r="Q8" t="s">
        <v>3677</v>
      </c>
      <c r="R8" t="s">
        <v>3677</v>
      </c>
      <c r="S8" t="s">
        <v>3677</v>
      </c>
      <c r="T8" t="s">
        <v>3684</v>
      </c>
      <c r="U8" t="s">
        <v>3685</v>
      </c>
      <c r="V8" t="s">
        <v>3686</v>
      </c>
      <c r="W8" t="s">
        <v>3677</v>
      </c>
      <c r="X8" t="s">
        <v>3677</v>
      </c>
      <c r="Y8" t="s">
        <v>3677</v>
      </c>
      <c r="Z8" t="s">
        <v>3687</v>
      </c>
      <c r="AA8" t="s">
        <v>3688</v>
      </c>
      <c r="AB8" t="s">
        <v>3689</v>
      </c>
      <c r="AC8" t="s">
        <v>3690</v>
      </c>
      <c r="AD8" t="s">
        <v>3691</v>
      </c>
      <c r="AE8" t="s">
        <v>3692</v>
      </c>
      <c r="AF8" t="s">
        <v>3693</v>
      </c>
      <c r="AG8" t="s">
        <v>3677</v>
      </c>
    </row>
    <row r="9" spans="1:33" x14ac:dyDescent="0.25">
      <c r="A9" s="106" t="s">
        <v>226</v>
      </c>
      <c r="B9" t="s">
        <v>551</v>
      </c>
      <c r="C9" t="s">
        <v>552</v>
      </c>
      <c r="D9" t="s">
        <v>552</v>
      </c>
      <c r="E9" t="s">
        <v>553</v>
      </c>
      <c r="F9" t="s">
        <v>552</v>
      </c>
      <c r="G9" t="s">
        <v>552</v>
      </c>
      <c r="H9" t="s">
        <v>554</v>
      </c>
      <c r="I9" t="s">
        <v>552</v>
      </c>
      <c r="J9" t="s">
        <v>555</v>
      </c>
      <c r="K9" t="s">
        <v>556</v>
      </c>
      <c r="L9" t="s">
        <v>552</v>
      </c>
      <c r="M9" t="s">
        <v>557</v>
      </c>
      <c r="N9" t="s">
        <v>558</v>
      </c>
      <c r="O9" t="s">
        <v>552</v>
      </c>
      <c r="P9" t="s">
        <v>556</v>
      </c>
      <c r="Q9" t="s">
        <v>559</v>
      </c>
      <c r="R9" t="s">
        <v>552</v>
      </c>
      <c r="S9" t="s">
        <v>560</v>
      </c>
      <c r="T9" t="s">
        <v>561</v>
      </c>
      <c r="U9" t="s">
        <v>552</v>
      </c>
      <c r="V9" t="s">
        <v>556</v>
      </c>
      <c r="W9" t="s">
        <v>552</v>
      </c>
      <c r="X9" t="s">
        <v>552</v>
      </c>
      <c r="Y9" t="s">
        <v>562</v>
      </c>
      <c r="Z9" t="s">
        <v>563</v>
      </c>
      <c r="AA9" t="s">
        <v>552</v>
      </c>
      <c r="AB9" t="s">
        <v>556</v>
      </c>
      <c r="AC9" t="s">
        <v>564</v>
      </c>
      <c r="AD9" t="s">
        <v>565</v>
      </c>
      <c r="AE9" t="s">
        <v>552</v>
      </c>
      <c r="AF9" t="s">
        <v>566</v>
      </c>
      <c r="AG9" t="s">
        <v>567</v>
      </c>
    </row>
    <row r="10" spans="1:33" x14ac:dyDescent="0.25">
      <c r="A10" s="106" t="s">
        <v>227</v>
      </c>
      <c r="B10" t="s">
        <v>3694</v>
      </c>
      <c r="C10" t="s">
        <v>3695</v>
      </c>
      <c r="D10" t="s">
        <v>3696</v>
      </c>
      <c r="E10" t="s">
        <v>3697</v>
      </c>
      <c r="F10" t="s">
        <v>3698</v>
      </c>
      <c r="G10" t="s">
        <v>3699</v>
      </c>
      <c r="H10" t="s">
        <v>3700</v>
      </c>
      <c r="I10" t="s">
        <v>3701</v>
      </c>
      <c r="J10" t="s">
        <v>3702</v>
      </c>
      <c r="K10" t="s">
        <v>3703</v>
      </c>
      <c r="L10" t="s">
        <v>3704</v>
      </c>
      <c r="M10" t="s">
        <v>3705</v>
      </c>
      <c r="N10" t="s">
        <v>3706</v>
      </c>
      <c r="O10" t="s">
        <v>3707</v>
      </c>
      <c r="P10" t="s">
        <v>3708</v>
      </c>
      <c r="Q10" t="s">
        <v>3709</v>
      </c>
      <c r="R10" t="s">
        <v>3710</v>
      </c>
      <c r="S10" t="s">
        <v>3711</v>
      </c>
      <c r="T10" t="s">
        <v>3712</v>
      </c>
      <c r="U10" t="s">
        <v>3713</v>
      </c>
      <c r="V10" t="s">
        <v>3714</v>
      </c>
      <c r="W10" t="s">
        <v>3715</v>
      </c>
      <c r="X10" t="s">
        <v>3716</v>
      </c>
      <c r="Y10" t="s">
        <v>3717</v>
      </c>
      <c r="Z10" t="s">
        <v>3718</v>
      </c>
      <c r="AA10" t="s">
        <v>3719</v>
      </c>
      <c r="AB10" t="s">
        <v>3720</v>
      </c>
      <c r="AC10" t="s">
        <v>3721</v>
      </c>
      <c r="AD10" t="s">
        <v>3722</v>
      </c>
      <c r="AE10" t="s">
        <v>3723</v>
      </c>
      <c r="AF10" t="s">
        <v>3724</v>
      </c>
      <c r="AG10" t="s">
        <v>3725</v>
      </c>
    </row>
    <row r="11" spans="1:33" x14ac:dyDescent="0.25">
      <c r="A11" s="106" t="s">
        <v>228</v>
      </c>
      <c r="B11" t="s">
        <v>3726</v>
      </c>
      <c r="C11" t="s">
        <v>3727</v>
      </c>
      <c r="D11" t="s">
        <v>3728</v>
      </c>
      <c r="E11" t="s">
        <v>3729</v>
      </c>
      <c r="F11" t="s">
        <v>3730</v>
      </c>
      <c r="G11" t="s">
        <v>3731</v>
      </c>
      <c r="H11" t="s">
        <v>3732</v>
      </c>
      <c r="I11" t="s">
        <v>3733</v>
      </c>
      <c r="J11" t="s">
        <v>3734</v>
      </c>
      <c r="K11" t="s">
        <v>3735</v>
      </c>
      <c r="L11" t="s">
        <v>3736</v>
      </c>
      <c r="M11" t="s">
        <v>3737</v>
      </c>
      <c r="N11" t="s">
        <v>3738</v>
      </c>
      <c r="O11" t="s">
        <v>3739</v>
      </c>
      <c r="P11" t="s">
        <v>3740</v>
      </c>
      <c r="Q11" t="s">
        <v>3741</v>
      </c>
      <c r="R11" t="s">
        <v>3742</v>
      </c>
      <c r="S11" t="s">
        <v>3743</v>
      </c>
      <c r="T11" t="s">
        <v>3744</v>
      </c>
      <c r="U11" t="s">
        <v>3745</v>
      </c>
      <c r="V11" t="s">
        <v>3746</v>
      </c>
      <c r="W11" t="s">
        <v>3747</v>
      </c>
      <c r="X11" t="s">
        <v>3748</v>
      </c>
      <c r="Y11" t="s">
        <v>3717</v>
      </c>
      <c r="Z11" t="s">
        <v>3749</v>
      </c>
      <c r="AA11" t="s">
        <v>3750</v>
      </c>
      <c r="AB11" t="s">
        <v>3751</v>
      </c>
      <c r="AC11" t="s">
        <v>3752</v>
      </c>
      <c r="AD11" t="s">
        <v>3753</v>
      </c>
      <c r="AE11" t="s">
        <v>3754</v>
      </c>
      <c r="AF11" t="s">
        <v>3755</v>
      </c>
      <c r="AG11" t="s">
        <v>3756</v>
      </c>
    </row>
    <row r="12" spans="1:33" x14ac:dyDescent="0.25">
      <c r="A12" s="106" t="s">
        <v>229</v>
      </c>
      <c r="B12" t="s">
        <v>632</v>
      </c>
      <c r="C12" t="s">
        <v>633</v>
      </c>
      <c r="D12" t="s">
        <v>634</v>
      </c>
      <c r="E12" t="s">
        <v>635</v>
      </c>
      <c r="F12" t="s">
        <v>636</v>
      </c>
      <c r="G12" t="s">
        <v>637</v>
      </c>
      <c r="H12" t="s">
        <v>638</v>
      </c>
      <c r="I12" t="s">
        <v>639</v>
      </c>
      <c r="J12" t="s">
        <v>640</v>
      </c>
      <c r="K12" t="s">
        <v>641</v>
      </c>
      <c r="L12" t="s">
        <v>642</v>
      </c>
      <c r="M12" t="s">
        <v>643</v>
      </c>
      <c r="N12" t="s">
        <v>644</v>
      </c>
      <c r="O12" t="s">
        <v>645</v>
      </c>
      <c r="P12" t="s">
        <v>646</v>
      </c>
      <c r="Q12" t="s">
        <v>647</v>
      </c>
      <c r="R12" t="s">
        <v>648</v>
      </c>
      <c r="S12" t="s">
        <v>649</v>
      </c>
      <c r="T12" t="s">
        <v>650</v>
      </c>
      <c r="U12" t="s">
        <v>651</v>
      </c>
      <c r="V12" t="s">
        <v>652</v>
      </c>
      <c r="W12" t="s">
        <v>653</v>
      </c>
      <c r="X12" t="s">
        <v>654</v>
      </c>
      <c r="Y12" t="s">
        <v>655</v>
      </c>
      <c r="Z12" t="s">
        <v>656</v>
      </c>
      <c r="AA12" t="s">
        <v>657</v>
      </c>
      <c r="AB12" t="s">
        <v>658</v>
      </c>
      <c r="AC12" t="s">
        <v>659</v>
      </c>
      <c r="AD12" t="s">
        <v>660</v>
      </c>
      <c r="AE12" t="s">
        <v>661</v>
      </c>
      <c r="AF12" t="s">
        <v>662</v>
      </c>
      <c r="AG12" t="s">
        <v>663</v>
      </c>
    </row>
    <row r="13" spans="1:33" x14ac:dyDescent="0.25">
      <c r="A13" s="106" t="s">
        <v>230</v>
      </c>
      <c r="B13" t="s">
        <v>664</v>
      </c>
      <c r="C13" t="s">
        <v>665</v>
      </c>
      <c r="D13" t="s">
        <v>666</v>
      </c>
      <c r="E13" t="s">
        <v>667</v>
      </c>
      <c r="F13" t="s">
        <v>668</v>
      </c>
      <c r="G13" t="s">
        <v>669</v>
      </c>
      <c r="H13" t="s">
        <v>670</v>
      </c>
      <c r="I13" t="s">
        <v>671</v>
      </c>
      <c r="J13" t="s">
        <v>672</v>
      </c>
      <c r="K13" t="s">
        <v>673</v>
      </c>
      <c r="L13" t="s">
        <v>674</v>
      </c>
      <c r="M13" t="s">
        <v>675</v>
      </c>
      <c r="N13" t="s">
        <v>676</v>
      </c>
      <c r="O13" t="s">
        <v>677</v>
      </c>
      <c r="P13" t="s">
        <v>678</v>
      </c>
      <c r="Q13" t="s">
        <v>679</v>
      </c>
      <c r="R13" t="s">
        <v>680</v>
      </c>
      <c r="S13" t="s">
        <v>681</v>
      </c>
      <c r="T13" t="s">
        <v>682</v>
      </c>
      <c r="U13" t="s">
        <v>683</v>
      </c>
      <c r="V13" t="s">
        <v>684</v>
      </c>
      <c r="W13" t="s">
        <v>685</v>
      </c>
      <c r="X13" t="s">
        <v>686</v>
      </c>
      <c r="Y13" t="s">
        <v>687</v>
      </c>
      <c r="Z13" t="s">
        <v>688</v>
      </c>
      <c r="AA13" t="s">
        <v>689</v>
      </c>
      <c r="AB13" t="s">
        <v>690</v>
      </c>
      <c r="AC13" t="s">
        <v>691</v>
      </c>
      <c r="AD13" t="s">
        <v>692</v>
      </c>
      <c r="AE13" t="s">
        <v>693</v>
      </c>
      <c r="AF13" t="s">
        <v>694</v>
      </c>
      <c r="AG13" t="s">
        <v>695</v>
      </c>
    </row>
    <row r="14" spans="1:33" x14ac:dyDescent="0.25">
      <c r="A14" s="106" t="s">
        <v>231</v>
      </c>
      <c r="B14" t="s">
        <v>696</v>
      </c>
      <c r="C14" t="s">
        <v>697</v>
      </c>
      <c r="D14" t="s">
        <v>698</v>
      </c>
      <c r="E14" t="s">
        <v>699</v>
      </c>
      <c r="F14" t="s">
        <v>700</v>
      </c>
      <c r="G14" t="s">
        <v>701</v>
      </c>
      <c r="H14" t="s">
        <v>702</v>
      </c>
      <c r="I14" t="s">
        <v>703</v>
      </c>
      <c r="J14" t="s">
        <v>704</v>
      </c>
      <c r="K14" t="s">
        <v>705</v>
      </c>
      <c r="L14" t="s">
        <v>706</v>
      </c>
      <c r="M14" t="s">
        <v>707</v>
      </c>
      <c r="N14" t="s">
        <v>708</v>
      </c>
      <c r="O14" t="s">
        <v>709</v>
      </c>
      <c r="P14" t="s">
        <v>710</v>
      </c>
      <c r="Q14" t="s">
        <v>711</v>
      </c>
      <c r="R14" t="s">
        <v>712</v>
      </c>
      <c r="S14" t="s">
        <v>713</v>
      </c>
      <c r="T14" t="s">
        <v>714</v>
      </c>
      <c r="U14" t="s">
        <v>715</v>
      </c>
      <c r="V14" t="s">
        <v>716</v>
      </c>
      <c r="W14" t="s">
        <v>717</v>
      </c>
      <c r="X14" t="s">
        <v>718</v>
      </c>
      <c r="Y14" t="s">
        <v>719</v>
      </c>
      <c r="Z14" t="s">
        <v>720</v>
      </c>
      <c r="AA14" t="s">
        <v>721</v>
      </c>
      <c r="AB14" t="s">
        <v>722</v>
      </c>
      <c r="AC14" t="s">
        <v>723</v>
      </c>
      <c r="AD14" t="s">
        <v>724</v>
      </c>
      <c r="AE14" t="s">
        <v>725</v>
      </c>
      <c r="AF14" t="s">
        <v>726</v>
      </c>
      <c r="AG14" t="s">
        <v>727</v>
      </c>
    </row>
    <row r="15" spans="1:33" x14ac:dyDescent="0.25">
      <c r="A15" s="106" t="s">
        <v>232</v>
      </c>
      <c r="B15" t="s">
        <v>3757</v>
      </c>
      <c r="C15" t="s">
        <v>3757</v>
      </c>
      <c r="D15" t="s">
        <v>3757</v>
      </c>
      <c r="E15" t="s">
        <v>3757</v>
      </c>
      <c r="F15" t="s">
        <v>3757</v>
      </c>
      <c r="G15" t="s">
        <v>3757</v>
      </c>
      <c r="H15" t="s">
        <v>3757</v>
      </c>
      <c r="I15" t="s">
        <v>3757</v>
      </c>
      <c r="J15" t="s">
        <v>3757</v>
      </c>
      <c r="K15" t="s">
        <v>3757</v>
      </c>
      <c r="L15" t="s">
        <v>3757</v>
      </c>
      <c r="M15" t="s">
        <v>3757</v>
      </c>
      <c r="N15" t="s">
        <v>3757</v>
      </c>
      <c r="O15" t="s">
        <v>3757</v>
      </c>
      <c r="P15" t="s">
        <v>3757</v>
      </c>
      <c r="Q15" t="s">
        <v>3757</v>
      </c>
      <c r="R15" t="s">
        <v>3757</v>
      </c>
      <c r="S15" t="s">
        <v>3757</v>
      </c>
      <c r="T15" t="s">
        <v>3757</v>
      </c>
      <c r="U15" t="s">
        <v>3757</v>
      </c>
      <c r="V15" t="s">
        <v>3757</v>
      </c>
      <c r="W15" t="s">
        <v>3757</v>
      </c>
      <c r="X15" t="s">
        <v>3757</v>
      </c>
      <c r="Y15" t="s">
        <v>3757</v>
      </c>
      <c r="Z15" t="s">
        <v>3757</v>
      </c>
      <c r="AA15" t="s">
        <v>3757</v>
      </c>
      <c r="AB15" t="s">
        <v>3757</v>
      </c>
      <c r="AC15" t="s">
        <v>3757</v>
      </c>
      <c r="AD15" t="s">
        <v>3757</v>
      </c>
      <c r="AE15" t="s">
        <v>3757</v>
      </c>
      <c r="AF15" t="s">
        <v>3757</v>
      </c>
      <c r="AG15" t="s">
        <v>3757</v>
      </c>
    </row>
    <row r="16" spans="1:33" x14ac:dyDescent="0.25">
      <c r="A16" s="106" t="s">
        <v>233</v>
      </c>
      <c r="B16" t="s">
        <v>3757</v>
      </c>
      <c r="C16" t="s">
        <v>3757</v>
      </c>
      <c r="D16" t="s">
        <v>3757</v>
      </c>
      <c r="E16" t="s">
        <v>3757</v>
      </c>
      <c r="F16" t="s">
        <v>3757</v>
      </c>
      <c r="G16" t="s">
        <v>3757</v>
      </c>
      <c r="H16" t="s">
        <v>3757</v>
      </c>
      <c r="I16" t="s">
        <v>3757</v>
      </c>
      <c r="J16" t="s">
        <v>3757</v>
      </c>
      <c r="K16" t="s">
        <v>3757</v>
      </c>
      <c r="L16" t="s">
        <v>3757</v>
      </c>
      <c r="M16" t="s">
        <v>3757</v>
      </c>
      <c r="N16" t="s">
        <v>3757</v>
      </c>
      <c r="O16" t="s">
        <v>3757</v>
      </c>
      <c r="P16" t="s">
        <v>3757</v>
      </c>
      <c r="Q16" t="s">
        <v>3757</v>
      </c>
      <c r="R16" t="s">
        <v>3757</v>
      </c>
      <c r="S16" t="s">
        <v>3757</v>
      </c>
      <c r="T16" t="s">
        <v>3757</v>
      </c>
      <c r="U16" t="s">
        <v>3757</v>
      </c>
      <c r="V16" t="s">
        <v>3757</v>
      </c>
      <c r="W16" t="s">
        <v>3757</v>
      </c>
      <c r="X16" t="s">
        <v>3757</v>
      </c>
      <c r="Y16" t="s">
        <v>3757</v>
      </c>
      <c r="Z16" t="s">
        <v>3757</v>
      </c>
      <c r="AA16" t="s">
        <v>3757</v>
      </c>
      <c r="AB16" t="s">
        <v>3757</v>
      </c>
      <c r="AC16" t="s">
        <v>3757</v>
      </c>
      <c r="AD16" t="s">
        <v>3757</v>
      </c>
      <c r="AE16" t="s">
        <v>3757</v>
      </c>
      <c r="AF16" t="s">
        <v>3757</v>
      </c>
      <c r="AG16" t="s">
        <v>3757</v>
      </c>
    </row>
    <row r="17" spans="1:33" x14ac:dyDescent="0.25">
      <c r="A17" s="106" t="s">
        <v>234</v>
      </c>
      <c r="B17" t="s">
        <v>3757</v>
      </c>
      <c r="C17" t="s">
        <v>3757</v>
      </c>
      <c r="D17" t="s">
        <v>3757</v>
      </c>
      <c r="E17" t="s">
        <v>3757</v>
      </c>
      <c r="F17" t="s">
        <v>3757</v>
      </c>
      <c r="G17" t="s">
        <v>3757</v>
      </c>
      <c r="H17" t="s">
        <v>3757</v>
      </c>
      <c r="I17" t="s">
        <v>3757</v>
      </c>
      <c r="J17" t="s">
        <v>3757</v>
      </c>
      <c r="K17" t="s">
        <v>3757</v>
      </c>
      <c r="L17" t="s">
        <v>3757</v>
      </c>
      <c r="M17" t="s">
        <v>3757</v>
      </c>
      <c r="N17" t="s">
        <v>3757</v>
      </c>
      <c r="O17" t="s">
        <v>3757</v>
      </c>
      <c r="P17" t="s">
        <v>3757</v>
      </c>
      <c r="Q17" t="s">
        <v>3757</v>
      </c>
      <c r="R17" t="s">
        <v>3757</v>
      </c>
      <c r="S17" t="s">
        <v>3757</v>
      </c>
      <c r="T17" t="s">
        <v>3757</v>
      </c>
      <c r="U17" t="s">
        <v>3757</v>
      </c>
      <c r="V17" t="s">
        <v>3757</v>
      </c>
      <c r="W17" t="s">
        <v>3757</v>
      </c>
      <c r="X17" t="s">
        <v>3757</v>
      </c>
      <c r="Y17" t="s">
        <v>3757</v>
      </c>
      <c r="Z17" t="s">
        <v>3757</v>
      </c>
      <c r="AA17" t="s">
        <v>3757</v>
      </c>
      <c r="AB17" t="s">
        <v>3757</v>
      </c>
      <c r="AC17" t="s">
        <v>3757</v>
      </c>
      <c r="AD17" t="s">
        <v>3757</v>
      </c>
      <c r="AE17" t="s">
        <v>3757</v>
      </c>
      <c r="AF17" t="s">
        <v>3757</v>
      </c>
      <c r="AG17" t="s">
        <v>3757</v>
      </c>
    </row>
    <row r="18" spans="1:33" x14ac:dyDescent="0.25">
      <c r="A18" s="106" t="s">
        <v>235</v>
      </c>
      <c r="B18" t="s">
        <v>3758</v>
      </c>
      <c r="C18" t="s">
        <v>3758</v>
      </c>
      <c r="D18" t="s">
        <v>3758</v>
      </c>
      <c r="E18" t="s">
        <v>3759</v>
      </c>
      <c r="F18" t="s">
        <v>3760</v>
      </c>
      <c r="G18" t="s">
        <v>3761</v>
      </c>
      <c r="H18" t="s">
        <v>3762</v>
      </c>
      <c r="I18" t="s">
        <v>3758</v>
      </c>
      <c r="J18" t="s">
        <v>3758</v>
      </c>
      <c r="K18" t="s">
        <v>3763</v>
      </c>
      <c r="L18" t="s">
        <v>3758</v>
      </c>
      <c r="M18" t="s">
        <v>3758</v>
      </c>
      <c r="N18" t="s">
        <v>3670</v>
      </c>
      <c r="O18" t="s">
        <v>3760</v>
      </c>
      <c r="P18" t="s">
        <v>3758</v>
      </c>
      <c r="Q18" t="s">
        <v>3758</v>
      </c>
      <c r="R18" t="s">
        <v>3758</v>
      </c>
      <c r="S18" t="s">
        <v>3764</v>
      </c>
      <c r="T18" t="s">
        <v>3758</v>
      </c>
      <c r="U18" t="s">
        <v>3758</v>
      </c>
      <c r="V18" t="s">
        <v>3765</v>
      </c>
      <c r="W18" t="s">
        <v>3766</v>
      </c>
      <c r="X18" t="s">
        <v>3760</v>
      </c>
      <c r="Y18" t="s">
        <v>3761</v>
      </c>
      <c r="Z18" t="s">
        <v>3762</v>
      </c>
      <c r="AA18" t="s">
        <v>3758</v>
      </c>
      <c r="AB18" t="s">
        <v>1172</v>
      </c>
      <c r="AC18" t="s">
        <v>3761</v>
      </c>
      <c r="AD18" t="s">
        <v>3758</v>
      </c>
      <c r="AE18" t="s">
        <v>3767</v>
      </c>
      <c r="AF18" t="s">
        <v>3768</v>
      </c>
      <c r="AG18" t="s">
        <v>3769</v>
      </c>
    </row>
    <row r="19" spans="1:33" x14ac:dyDescent="0.25">
      <c r="A19" s="106" t="s">
        <v>236</v>
      </c>
      <c r="B19" t="s">
        <v>3761</v>
      </c>
      <c r="C19" t="s">
        <v>3761</v>
      </c>
      <c r="D19" t="s">
        <v>3761</v>
      </c>
      <c r="E19" t="s">
        <v>3770</v>
      </c>
      <c r="F19" t="s">
        <v>3771</v>
      </c>
      <c r="G19" t="s">
        <v>3772</v>
      </c>
      <c r="H19" t="s">
        <v>3761</v>
      </c>
      <c r="I19" t="s">
        <v>3773</v>
      </c>
      <c r="J19" t="s">
        <v>3774</v>
      </c>
      <c r="K19" t="s">
        <v>3761</v>
      </c>
      <c r="L19" t="s">
        <v>3761</v>
      </c>
      <c r="M19" t="s">
        <v>3761</v>
      </c>
      <c r="N19" t="s">
        <v>3770</v>
      </c>
      <c r="O19" t="s">
        <v>3773</v>
      </c>
      <c r="P19" t="s">
        <v>3766</v>
      </c>
      <c r="Q19" t="s">
        <v>3770</v>
      </c>
      <c r="R19" t="s">
        <v>3761</v>
      </c>
      <c r="S19" t="s">
        <v>3761</v>
      </c>
      <c r="T19" t="s">
        <v>3761</v>
      </c>
      <c r="U19" t="s">
        <v>3761</v>
      </c>
      <c r="V19" t="s">
        <v>3761</v>
      </c>
      <c r="W19" t="s">
        <v>3770</v>
      </c>
      <c r="X19" t="s">
        <v>3775</v>
      </c>
      <c r="Y19" t="s">
        <v>3768</v>
      </c>
      <c r="Z19" t="s">
        <v>3776</v>
      </c>
      <c r="AA19" t="s">
        <v>3777</v>
      </c>
      <c r="AB19" t="s">
        <v>3760</v>
      </c>
      <c r="AC19" t="s">
        <v>3769</v>
      </c>
      <c r="AD19" t="s">
        <v>556</v>
      </c>
      <c r="AE19" t="s">
        <v>3760</v>
      </c>
      <c r="AF19" t="s">
        <v>3764</v>
      </c>
      <c r="AG19" t="s">
        <v>3761</v>
      </c>
    </row>
    <row r="20" spans="1:33" x14ac:dyDescent="0.25">
      <c r="A20" s="106" t="s">
        <v>237</v>
      </c>
      <c r="B20" t="s">
        <v>884</v>
      </c>
      <c r="C20" t="s">
        <v>885</v>
      </c>
      <c r="D20" t="s">
        <v>886</v>
      </c>
      <c r="E20" t="s">
        <v>887</v>
      </c>
      <c r="F20" t="s">
        <v>888</v>
      </c>
      <c r="G20" t="s">
        <v>889</v>
      </c>
      <c r="H20" t="s">
        <v>890</v>
      </c>
      <c r="I20" t="s">
        <v>891</v>
      </c>
      <c r="J20" t="s">
        <v>892</v>
      </c>
      <c r="K20" t="s">
        <v>893</v>
      </c>
      <c r="L20" t="s">
        <v>894</v>
      </c>
      <c r="M20" t="s">
        <v>895</v>
      </c>
      <c r="N20" t="s">
        <v>896</v>
      </c>
      <c r="O20" t="s">
        <v>897</v>
      </c>
      <c r="P20" t="s">
        <v>898</v>
      </c>
      <c r="Q20" t="s">
        <v>899</v>
      </c>
      <c r="R20" t="s">
        <v>900</v>
      </c>
      <c r="S20" t="s">
        <v>901</v>
      </c>
      <c r="T20" t="s">
        <v>902</v>
      </c>
      <c r="U20" t="s">
        <v>903</v>
      </c>
      <c r="V20" t="s">
        <v>904</v>
      </c>
      <c r="W20" t="s">
        <v>905</v>
      </c>
      <c r="X20" t="s">
        <v>906</v>
      </c>
      <c r="Y20" t="s">
        <v>907</v>
      </c>
      <c r="Z20" t="s">
        <v>908</v>
      </c>
      <c r="AA20" t="s">
        <v>909</v>
      </c>
      <c r="AB20" t="s">
        <v>910</v>
      </c>
      <c r="AC20" t="s">
        <v>911</v>
      </c>
      <c r="AD20" t="s">
        <v>912</v>
      </c>
      <c r="AE20" t="s">
        <v>913</v>
      </c>
      <c r="AF20" t="s">
        <v>914</v>
      </c>
      <c r="AG20" t="s">
        <v>915</v>
      </c>
    </row>
    <row r="21" spans="1:33" x14ac:dyDescent="0.25">
      <c r="A21" s="106" t="s">
        <v>238</v>
      </c>
      <c r="B21" t="s">
        <v>884</v>
      </c>
      <c r="C21" t="s">
        <v>885</v>
      </c>
      <c r="D21" t="s">
        <v>886</v>
      </c>
      <c r="E21" t="s">
        <v>887</v>
      </c>
      <c r="F21" t="s">
        <v>888</v>
      </c>
      <c r="G21" t="s">
        <v>889</v>
      </c>
      <c r="H21" t="s">
        <v>890</v>
      </c>
      <c r="I21" t="s">
        <v>891</v>
      </c>
      <c r="J21" t="s">
        <v>892</v>
      </c>
      <c r="K21" t="s">
        <v>893</v>
      </c>
      <c r="L21" t="s">
        <v>894</v>
      </c>
      <c r="M21" t="s">
        <v>895</v>
      </c>
      <c r="N21" t="s">
        <v>896</v>
      </c>
      <c r="O21" t="s">
        <v>897</v>
      </c>
      <c r="P21" t="s">
        <v>898</v>
      </c>
      <c r="Q21" t="s">
        <v>899</v>
      </c>
      <c r="R21" t="s">
        <v>900</v>
      </c>
      <c r="S21" t="s">
        <v>901</v>
      </c>
      <c r="T21" t="s">
        <v>902</v>
      </c>
      <c r="U21" t="s">
        <v>903</v>
      </c>
      <c r="V21" t="s">
        <v>904</v>
      </c>
      <c r="W21" t="s">
        <v>905</v>
      </c>
      <c r="X21" t="s">
        <v>906</v>
      </c>
      <c r="Y21" t="s">
        <v>907</v>
      </c>
      <c r="Z21" t="s">
        <v>908</v>
      </c>
      <c r="AA21" t="s">
        <v>909</v>
      </c>
      <c r="AB21" t="s">
        <v>910</v>
      </c>
      <c r="AC21" t="s">
        <v>911</v>
      </c>
      <c r="AD21" t="s">
        <v>912</v>
      </c>
      <c r="AE21" t="s">
        <v>913</v>
      </c>
      <c r="AF21" t="s">
        <v>914</v>
      </c>
      <c r="AG21" t="s">
        <v>915</v>
      </c>
    </row>
    <row r="22" spans="1:33" x14ac:dyDescent="0.25">
      <c r="A22" s="106" t="s">
        <v>329</v>
      </c>
      <c r="B22" t="s">
        <v>3670</v>
      </c>
      <c r="C22" t="s">
        <v>3778</v>
      </c>
      <c r="D22" t="s">
        <v>3779</v>
      </c>
      <c r="E22" t="s">
        <v>3765</v>
      </c>
      <c r="F22" t="s">
        <v>3765</v>
      </c>
      <c r="G22" t="s">
        <v>3765</v>
      </c>
      <c r="H22" t="s">
        <v>3759</v>
      </c>
      <c r="I22" t="s">
        <v>3765</v>
      </c>
      <c r="J22" t="s">
        <v>3670</v>
      </c>
      <c r="K22" t="s">
        <v>3780</v>
      </c>
      <c r="L22" t="s">
        <v>3781</v>
      </c>
      <c r="M22" t="s">
        <v>3782</v>
      </c>
      <c r="N22" t="s">
        <v>3765</v>
      </c>
      <c r="O22" t="s">
        <v>3765</v>
      </c>
      <c r="P22" t="s">
        <v>3765</v>
      </c>
      <c r="Q22" t="s">
        <v>3670</v>
      </c>
      <c r="R22" t="s">
        <v>3765</v>
      </c>
      <c r="S22" t="s">
        <v>3773</v>
      </c>
      <c r="T22" t="s">
        <v>3761</v>
      </c>
      <c r="U22" t="s">
        <v>3783</v>
      </c>
      <c r="V22" t="s">
        <v>3784</v>
      </c>
      <c r="W22" t="s">
        <v>3765</v>
      </c>
      <c r="X22" t="s">
        <v>3765</v>
      </c>
      <c r="Y22" t="s">
        <v>3765</v>
      </c>
      <c r="Z22" t="s">
        <v>3763</v>
      </c>
      <c r="AA22" t="s">
        <v>3670</v>
      </c>
      <c r="AB22" t="s">
        <v>3785</v>
      </c>
      <c r="AC22" t="s">
        <v>3670</v>
      </c>
      <c r="AD22" t="s">
        <v>3785</v>
      </c>
      <c r="AE22" t="s">
        <v>3765</v>
      </c>
      <c r="AF22" t="s">
        <v>3665</v>
      </c>
      <c r="AG22" t="s">
        <v>3785</v>
      </c>
    </row>
    <row r="23" spans="1:33" x14ac:dyDescent="0.25">
      <c r="A23" s="106" t="s">
        <v>240</v>
      </c>
      <c r="B23" t="s">
        <v>3786</v>
      </c>
      <c r="C23" t="s">
        <v>3787</v>
      </c>
      <c r="D23" t="s">
        <v>3788</v>
      </c>
      <c r="E23" t="s">
        <v>3789</v>
      </c>
      <c r="F23" t="s">
        <v>3790</v>
      </c>
      <c r="G23" t="s">
        <v>3791</v>
      </c>
      <c r="H23" t="s">
        <v>3792</v>
      </c>
      <c r="I23" t="s">
        <v>3793</v>
      </c>
      <c r="J23" t="s">
        <v>3794</v>
      </c>
      <c r="K23" t="s">
        <v>3795</v>
      </c>
      <c r="L23" t="s">
        <v>3796</v>
      </c>
      <c r="M23" t="s">
        <v>3797</v>
      </c>
      <c r="N23" t="s">
        <v>3798</v>
      </c>
      <c r="O23" t="s">
        <v>3799</v>
      </c>
      <c r="P23" t="s">
        <v>3800</v>
      </c>
      <c r="Q23" t="s">
        <v>3801</v>
      </c>
      <c r="R23" t="s">
        <v>3802</v>
      </c>
      <c r="S23" t="s">
        <v>3803</v>
      </c>
      <c r="T23" t="s">
        <v>3804</v>
      </c>
      <c r="U23" t="s">
        <v>3805</v>
      </c>
      <c r="V23" t="s">
        <v>3806</v>
      </c>
      <c r="W23" t="s">
        <v>3807</v>
      </c>
      <c r="X23" t="s">
        <v>3808</v>
      </c>
      <c r="Y23" t="s">
        <v>3809</v>
      </c>
      <c r="Z23" t="s">
        <v>3810</v>
      </c>
      <c r="AA23" t="s">
        <v>3811</v>
      </c>
      <c r="AB23" t="s">
        <v>3812</v>
      </c>
      <c r="AC23" t="s">
        <v>3813</v>
      </c>
      <c r="AD23" t="s">
        <v>3814</v>
      </c>
      <c r="AE23" t="s">
        <v>3815</v>
      </c>
      <c r="AF23" t="s">
        <v>3816</v>
      </c>
      <c r="AG23" t="s">
        <v>3817</v>
      </c>
    </row>
    <row r="24" spans="1:33" x14ac:dyDescent="0.25">
      <c r="A24" s="106" t="s">
        <v>241</v>
      </c>
      <c r="B24" t="s">
        <v>3818</v>
      </c>
      <c r="C24" t="s">
        <v>3819</v>
      </c>
      <c r="D24" t="s">
        <v>3820</v>
      </c>
      <c r="E24" t="s">
        <v>3821</v>
      </c>
      <c r="F24" t="s">
        <v>3822</v>
      </c>
      <c r="G24" t="s">
        <v>3823</v>
      </c>
      <c r="H24" t="s">
        <v>3824</v>
      </c>
      <c r="I24" t="s">
        <v>3825</v>
      </c>
      <c r="J24" t="s">
        <v>3826</v>
      </c>
      <c r="K24" t="s">
        <v>3827</v>
      </c>
      <c r="L24" t="s">
        <v>3828</v>
      </c>
      <c r="M24" t="s">
        <v>3829</v>
      </c>
      <c r="N24" t="s">
        <v>3830</v>
      </c>
      <c r="O24" t="s">
        <v>3831</v>
      </c>
      <c r="P24" t="s">
        <v>3832</v>
      </c>
      <c r="Q24" t="s">
        <v>3833</v>
      </c>
      <c r="R24" t="s">
        <v>3834</v>
      </c>
      <c r="S24" t="s">
        <v>3835</v>
      </c>
      <c r="T24" t="s">
        <v>3836</v>
      </c>
      <c r="U24" t="s">
        <v>3837</v>
      </c>
      <c r="V24" t="s">
        <v>3838</v>
      </c>
      <c r="W24" t="s">
        <v>3839</v>
      </c>
      <c r="X24" t="s">
        <v>3840</v>
      </c>
      <c r="Y24" t="s">
        <v>3841</v>
      </c>
      <c r="Z24" t="s">
        <v>3842</v>
      </c>
      <c r="AA24" t="s">
        <v>3843</v>
      </c>
      <c r="AB24" t="s">
        <v>3844</v>
      </c>
      <c r="AC24" t="s">
        <v>3845</v>
      </c>
      <c r="AD24" t="s">
        <v>3846</v>
      </c>
      <c r="AE24" t="s">
        <v>3847</v>
      </c>
      <c r="AF24" t="s">
        <v>3848</v>
      </c>
      <c r="AG24" t="s">
        <v>3849</v>
      </c>
    </row>
    <row r="25" spans="1:33" x14ac:dyDescent="0.25">
      <c r="A25" s="106" t="s">
        <v>242</v>
      </c>
      <c r="B25" t="s">
        <v>1012</v>
      </c>
      <c r="C25" t="s">
        <v>1013</v>
      </c>
      <c r="D25" t="s">
        <v>1014</v>
      </c>
      <c r="E25" t="s">
        <v>1015</v>
      </c>
      <c r="F25" t="s">
        <v>1016</v>
      </c>
      <c r="G25" t="s">
        <v>1017</v>
      </c>
      <c r="H25" t="s">
        <v>1018</v>
      </c>
      <c r="I25" t="s">
        <v>1019</v>
      </c>
      <c r="J25" t="s">
        <v>1020</v>
      </c>
      <c r="K25" t="s">
        <v>1021</v>
      </c>
      <c r="L25" t="s">
        <v>1022</v>
      </c>
      <c r="M25" t="s">
        <v>1023</v>
      </c>
      <c r="N25" t="s">
        <v>1024</v>
      </c>
      <c r="O25" t="s">
        <v>1025</v>
      </c>
      <c r="P25" t="s">
        <v>1026</v>
      </c>
      <c r="Q25" t="s">
        <v>1027</v>
      </c>
      <c r="R25" t="s">
        <v>1028</v>
      </c>
      <c r="S25" t="s">
        <v>1029</v>
      </c>
      <c r="T25" t="s">
        <v>1030</v>
      </c>
      <c r="U25" t="s">
        <v>1031</v>
      </c>
      <c r="V25" t="s">
        <v>1032</v>
      </c>
      <c r="W25" t="s">
        <v>1033</v>
      </c>
      <c r="X25" t="s">
        <v>1034</v>
      </c>
      <c r="Y25" t="s">
        <v>1035</v>
      </c>
      <c r="Z25" t="s">
        <v>1036</v>
      </c>
      <c r="AA25" t="s">
        <v>1037</v>
      </c>
      <c r="AB25" t="s">
        <v>1038</v>
      </c>
      <c r="AC25" t="s">
        <v>1039</v>
      </c>
      <c r="AD25" t="s">
        <v>1040</v>
      </c>
      <c r="AE25" t="s">
        <v>1041</v>
      </c>
      <c r="AF25" t="s">
        <v>1042</v>
      </c>
      <c r="AG25" t="s">
        <v>1043</v>
      </c>
    </row>
    <row r="26" spans="1:33" x14ac:dyDescent="0.25">
      <c r="A26" s="106" t="s">
        <v>243</v>
      </c>
      <c r="B26" t="s">
        <v>1044</v>
      </c>
      <c r="C26" t="s">
        <v>1045</v>
      </c>
      <c r="D26" t="s">
        <v>1046</v>
      </c>
      <c r="E26" t="s">
        <v>1047</v>
      </c>
      <c r="F26" t="s">
        <v>1048</v>
      </c>
      <c r="G26" t="s">
        <v>1049</v>
      </c>
      <c r="H26" t="s">
        <v>1050</v>
      </c>
      <c r="I26" t="s">
        <v>1051</v>
      </c>
      <c r="J26" t="s">
        <v>1052</v>
      </c>
      <c r="K26" t="s">
        <v>1053</v>
      </c>
      <c r="L26" t="s">
        <v>1054</v>
      </c>
      <c r="M26" t="s">
        <v>1055</v>
      </c>
      <c r="N26" t="s">
        <v>1056</v>
      </c>
      <c r="O26" t="s">
        <v>1057</v>
      </c>
      <c r="P26" t="s">
        <v>1058</v>
      </c>
      <c r="Q26" t="s">
        <v>1059</v>
      </c>
      <c r="R26" t="s">
        <v>1060</v>
      </c>
      <c r="S26" t="s">
        <v>1061</v>
      </c>
      <c r="T26" t="s">
        <v>1062</v>
      </c>
      <c r="U26" t="s">
        <v>1063</v>
      </c>
      <c r="V26" t="s">
        <v>1064</v>
      </c>
      <c r="W26" t="s">
        <v>1065</v>
      </c>
      <c r="X26" t="s">
        <v>1066</v>
      </c>
      <c r="Y26" t="s">
        <v>1067</v>
      </c>
      <c r="Z26" t="s">
        <v>1068</v>
      </c>
      <c r="AA26" t="s">
        <v>1069</v>
      </c>
      <c r="AB26" t="s">
        <v>1070</v>
      </c>
      <c r="AC26" t="s">
        <v>1071</v>
      </c>
      <c r="AD26" t="s">
        <v>1072</v>
      </c>
      <c r="AE26" t="s">
        <v>1073</v>
      </c>
      <c r="AF26" t="s">
        <v>1074</v>
      </c>
      <c r="AG26" t="s">
        <v>1075</v>
      </c>
    </row>
    <row r="27" spans="1:33" x14ac:dyDescent="0.25">
      <c r="A27" s="106" t="s">
        <v>244</v>
      </c>
      <c r="B27" t="s">
        <v>1076</v>
      </c>
      <c r="C27" t="s">
        <v>1077</v>
      </c>
      <c r="D27" t="s">
        <v>1078</v>
      </c>
      <c r="E27" t="s">
        <v>1079</v>
      </c>
      <c r="F27" t="s">
        <v>1080</v>
      </c>
      <c r="G27" t="s">
        <v>1081</v>
      </c>
      <c r="H27" t="s">
        <v>1082</v>
      </c>
      <c r="I27" t="s">
        <v>1083</v>
      </c>
      <c r="J27" t="s">
        <v>1084</v>
      </c>
      <c r="K27" t="s">
        <v>1085</v>
      </c>
      <c r="L27" t="s">
        <v>1086</v>
      </c>
      <c r="M27" t="s">
        <v>1087</v>
      </c>
      <c r="N27" t="s">
        <v>1088</v>
      </c>
      <c r="O27" t="s">
        <v>1089</v>
      </c>
      <c r="P27" t="s">
        <v>1090</v>
      </c>
      <c r="Q27" t="s">
        <v>1091</v>
      </c>
      <c r="R27" t="s">
        <v>1092</v>
      </c>
      <c r="S27" t="s">
        <v>1093</v>
      </c>
      <c r="T27" t="s">
        <v>1094</v>
      </c>
      <c r="U27" t="s">
        <v>1095</v>
      </c>
      <c r="V27" t="s">
        <v>1096</v>
      </c>
      <c r="W27" t="s">
        <v>1097</v>
      </c>
      <c r="X27" t="s">
        <v>1098</v>
      </c>
      <c r="Y27" t="s">
        <v>1099</v>
      </c>
      <c r="Z27" t="s">
        <v>1100</v>
      </c>
      <c r="AA27" t="s">
        <v>1101</v>
      </c>
      <c r="AB27" t="s">
        <v>1102</v>
      </c>
      <c r="AC27" t="s">
        <v>1103</v>
      </c>
      <c r="AD27" t="s">
        <v>1104</v>
      </c>
      <c r="AE27" t="s">
        <v>1105</v>
      </c>
      <c r="AF27" t="s">
        <v>1106</v>
      </c>
      <c r="AG27" t="s">
        <v>1107</v>
      </c>
    </row>
    <row r="28" spans="1:33" x14ac:dyDescent="0.25">
      <c r="A28" s="106" t="s">
        <v>245</v>
      </c>
      <c r="B28" t="s">
        <v>3850</v>
      </c>
      <c r="C28" t="s">
        <v>3851</v>
      </c>
      <c r="D28" t="s">
        <v>3852</v>
      </c>
      <c r="E28" t="s">
        <v>3853</v>
      </c>
      <c r="F28" t="s">
        <v>3854</v>
      </c>
      <c r="G28" t="s">
        <v>3855</v>
      </c>
      <c r="H28" t="s">
        <v>3856</v>
      </c>
      <c r="I28" t="s">
        <v>3857</v>
      </c>
      <c r="J28" t="s">
        <v>3858</v>
      </c>
      <c r="K28" t="s">
        <v>3859</v>
      </c>
      <c r="L28" t="s">
        <v>3860</v>
      </c>
      <c r="M28" t="s">
        <v>3861</v>
      </c>
      <c r="N28" t="s">
        <v>3862</v>
      </c>
      <c r="O28" t="s">
        <v>3863</v>
      </c>
      <c r="P28" t="s">
        <v>3864</v>
      </c>
      <c r="Q28" t="s">
        <v>3865</v>
      </c>
      <c r="R28" t="s">
        <v>3866</v>
      </c>
      <c r="S28" t="s">
        <v>3867</v>
      </c>
      <c r="T28" t="s">
        <v>3868</v>
      </c>
      <c r="U28" t="s">
        <v>3869</v>
      </c>
      <c r="V28" t="s">
        <v>3870</v>
      </c>
      <c r="W28" t="s">
        <v>3871</v>
      </c>
      <c r="X28" t="s">
        <v>3872</v>
      </c>
      <c r="Y28" t="s">
        <v>3873</v>
      </c>
      <c r="Z28" t="s">
        <v>3874</v>
      </c>
      <c r="AA28" t="s">
        <v>3875</v>
      </c>
      <c r="AB28" t="s">
        <v>3876</v>
      </c>
      <c r="AC28" t="s">
        <v>3877</v>
      </c>
      <c r="AD28" t="s">
        <v>3878</v>
      </c>
      <c r="AE28" t="s">
        <v>3879</v>
      </c>
      <c r="AF28" t="s">
        <v>3880</v>
      </c>
      <c r="AG28" t="s">
        <v>3881</v>
      </c>
    </row>
    <row r="29" spans="1:33" x14ac:dyDescent="0.25">
      <c r="A29" s="106" t="s">
        <v>246</v>
      </c>
      <c r="B29" t="s">
        <v>3882</v>
      </c>
      <c r="C29" t="s">
        <v>3883</v>
      </c>
      <c r="D29" t="s">
        <v>3884</v>
      </c>
      <c r="E29" t="s">
        <v>3885</v>
      </c>
      <c r="F29" t="s">
        <v>3886</v>
      </c>
      <c r="G29" t="s">
        <v>3887</v>
      </c>
      <c r="H29" t="s">
        <v>3888</v>
      </c>
      <c r="I29" t="s">
        <v>3889</v>
      </c>
      <c r="J29" t="s">
        <v>3890</v>
      </c>
      <c r="K29" t="s">
        <v>3891</v>
      </c>
      <c r="L29" t="s">
        <v>3892</v>
      </c>
      <c r="M29" t="s">
        <v>3893</v>
      </c>
      <c r="N29" t="s">
        <v>3894</v>
      </c>
      <c r="O29" t="s">
        <v>3895</v>
      </c>
      <c r="P29" t="s">
        <v>3896</v>
      </c>
      <c r="Q29" t="s">
        <v>3897</v>
      </c>
      <c r="R29" t="s">
        <v>3898</v>
      </c>
      <c r="S29" t="s">
        <v>3899</v>
      </c>
      <c r="T29" t="s">
        <v>3900</v>
      </c>
      <c r="U29" t="s">
        <v>3901</v>
      </c>
      <c r="V29" t="s">
        <v>3902</v>
      </c>
      <c r="W29" t="s">
        <v>3903</v>
      </c>
      <c r="X29" t="s">
        <v>3904</v>
      </c>
      <c r="Y29" t="s">
        <v>3905</v>
      </c>
      <c r="Z29" t="s">
        <v>3906</v>
      </c>
      <c r="AA29" t="s">
        <v>3907</v>
      </c>
      <c r="AB29" t="s">
        <v>3908</v>
      </c>
      <c r="AC29" t="s">
        <v>3909</v>
      </c>
      <c r="AD29" t="s">
        <v>3910</v>
      </c>
      <c r="AE29" t="s">
        <v>3911</v>
      </c>
      <c r="AF29" t="s">
        <v>3912</v>
      </c>
      <c r="AG29" t="s">
        <v>3913</v>
      </c>
    </row>
    <row r="30" spans="1:33" x14ac:dyDescent="0.25">
      <c r="A30" s="106" t="s">
        <v>247</v>
      </c>
      <c r="B30" t="s">
        <v>1172</v>
      </c>
      <c r="C30" t="s">
        <v>1172</v>
      </c>
      <c r="D30" t="s">
        <v>1173</v>
      </c>
      <c r="E30" t="s">
        <v>1172</v>
      </c>
      <c r="F30" t="s">
        <v>1172</v>
      </c>
      <c r="G30" t="s">
        <v>1172</v>
      </c>
      <c r="H30" t="s">
        <v>1174</v>
      </c>
      <c r="I30" t="s">
        <v>1172</v>
      </c>
      <c r="J30" t="s">
        <v>1175</v>
      </c>
      <c r="K30" t="s">
        <v>1172</v>
      </c>
      <c r="L30" t="s">
        <v>1172</v>
      </c>
      <c r="M30" t="s">
        <v>1172</v>
      </c>
      <c r="N30" t="s">
        <v>1172</v>
      </c>
      <c r="O30" t="s">
        <v>1172</v>
      </c>
      <c r="P30" t="s">
        <v>1172</v>
      </c>
      <c r="Q30" t="s">
        <v>1172</v>
      </c>
      <c r="R30" t="s">
        <v>1172</v>
      </c>
      <c r="S30" t="s">
        <v>1172</v>
      </c>
      <c r="T30" t="s">
        <v>1172</v>
      </c>
      <c r="U30" t="s">
        <v>1172</v>
      </c>
      <c r="V30" t="s">
        <v>1172</v>
      </c>
      <c r="W30" t="s">
        <v>1172</v>
      </c>
      <c r="X30" t="s">
        <v>1172</v>
      </c>
      <c r="Y30" t="s">
        <v>1172</v>
      </c>
      <c r="Z30" t="s">
        <v>1172</v>
      </c>
      <c r="AA30" t="s">
        <v>1172</v>
      </c>
      <c r="AB30" t="s">
        <v>1172</v>
      </c>
      <c r="AC30" t="s">
        <v>1172</v>
      </c>
      <c r="AD30" t="s">
        <v>1172</v>
      </c>
      <c r="AE30" t="s">
        <v>1176</v>
      </c>
      <c r="AF30" t="s">
        <v>1172</v>
      </c>
      <c r="AG30" t="s">
        <v>1172</v>
      </c>
    </row>
    <row r="31" spans="1:33" x14ac:dyDescent="0.25">
      <c r="A31" s="106" t="s">
        <v>248</v>
      </c>
      <c r="B31" t="s">
        <v>3914</v>
      </c>
      <c r="C31" t="s">
        <v>3915</v>
      </c>
      <c r="D31" t="s">
        <v>3914</v>
      </c>
      <c r="E31" t="s">
        <v>3915</v>
      </c>
      <c r="F31" t="s">
        <v>3916</v>
      </c>
      <c r="G31" t="s">
        <v>3917</v>
      </c>
      <c r="H31" t="s">
        <v>3914</v>
      </c>
      <c r="I31" t="s">
        <v>3918</v>
      </c>
      <c r="J31" t="s">
        <v>3919</v>
      </c>
      <c r="K31" t="s">
        <v>3914</v>
      </c>
      <c r="L31" t="s">
        <v>3914</v>
      </c>
      <c r="M31" t="s">
        <v>3914</v>
      </c>
      <c r="N31" t="s">
        <v>3914</v>
      </c>
      <c r="O31" t="s">
        <v>3920</v>
      </c>
      <c r="P31" t="s">
        <v>3914</v>
      </c>
      <c r="Q31" t="s">
        <v>3914</v>
      </c>
      <c r="R31" t="s">
        <v>3914</v>
      </c>
      <c r="S31" t="s">
        <v>3914</v>
      </c>
      <c r="T31" t="s">
        <v>3914</v>
      </c>
      <c r="U31" t="s">
        <v>3914</v>
      </c>
      <c r="V31" t="s">
        <v>3914</v>
      </c>
      <c r="W31" t="s">
        <v>3914</v>
      </c>
      <c r="X31" t="s">
        <v>3921</v>
      </c>
      <c r="Y31" t="s">
        <v>3922</v>
      </c>
      <c r="Z31" t="s">
        <v>3914</v>
      </c>
      <c r="AA31" t="s">
        <v>3923</v>
      </c>
      <c r="AB31" t="s">
        <v>3924</v>
      </c>
      <c r="AC31" t="s">
        <v>3925</v>
      </c>
      <c r="AD31" t="s">
        <v>3926</v>
      </c>
      <c r="AE31" t="s">
        <v>3927</v>
      </c>
      <c r="AF31" t="s">
        <v>3914</v>
      </c>
      <c r="AG31" t="s">
        <v>3914</v>
      </c>
    </row>
    <row r="32" spans="1:33" x14ac:dyDescent="0.25">
      <c r="A32" s="106" t="s">
        <v>249</v>
      </c>
      <c r="B32" t="s">
        <v>3928</v>
      </c>
      <c r="C32" t="s">
        <v>3929</v>
      </c>
      <c r="D32" t="s">
        <v>3930</v>
      </c>
      <c r="E32" t="s">
        <v>3931</v>
      </c>
      <c r="F32" t="s">
        <v>3932</v>
      </c>
      <c r="G32" t="s">
        <v>3933</v>
      </c>
      <c r="H32" t="s">
        <v>3934</v>
      </c>
      <c r="I32" t="s">
        <v>3935</v>
      </c>
      <c r="J32" t="s">
        <v>3936</v>
      </c>
      <c r="K32" t="s">
        <v>3937</v>
      </c>
      <c r="L32" t="s">
        <v>3938</v>
      </c>
      <c r="M32" t="s">
        <v>3939</v>
      </c>
      <c r="N32" t="s">
        <v>3940</v>
      </c>
      <c r="O32" t="s">
        <v>3941</v>
      </c>
      <c r="P32" t="s">
        <v>3942</v>
      </c>
      <c r="Q32" t="s">
        <v>3943</v>
      </c>
      <c r="R32" t="s">
        <v>3944</v>
      </c>
      <c r="S32" t="s">
        <v>3945</v>
      </c>
      <c r="T32" t="s">
        <v>3946</v>
      </c>
      <c r="U32" t="s">
        <v>3947</v>
      </c>
      <c r="V32" t="s">
        <v>3948</v>
      </c>
      <c r="W32" t="s">
        <v>3949</v>
      </c>
      <c r="X32" t="s">
        <v>3950</v>
      </c>
      <c r="Y32" t="s">
        <v>3951</v>
      </c>
      <c r="Z32" t="s">
        <v>3952</v>
      </c>
      <c r="AA32" t="s">
        <v>3953</v>
      </c>
      <c r="AB32" t="s">
        <v>3954</v>
      </c>
      <c r="AC32" t="s">
        <v>3955</v>
      </c>
      <c r="AD32" t="s">
        <v>3956</v>
      </c>
      <c r="AE32" t="s">
        <v>3957</v>
      </c>
      <c r="AF32" t="s">
        <v>3958</v>
      </c>
      <c r="AG32" t="s">
        <v>3959</v>
      </c>
    </row>
    <row r="33" spans="1:33" x14ac:dyDescent="0.25">
      <c r="A33" s="106" t="s">
        <v>250</v>
      </c>
      <c r="B33" t="s">
        <v>1241</v>
      </c>
      <c r="C33" t="s">
        <v>1242</v>
      </c>
      <c r="D33" t="s">
        <v>1243</v>
      </c>
      <c r="E33" t="s">
        <v>1244</v>
      </c>
      <c r="F33" t="s">
        <v>1245</v>
      </c>
      <c r="G33" t="s">
        <v>1246</v>
      </c>
      <c r="H33" t="s">
        <v>1247</v>
      </c>
      <c r="I33" t="s">
        <v>1248</v>
      </c>
      <c r="J33" t="s">
        <v>1249</v>
      </c>
      <c r="K33" t="s">
        <v>1250</v>
      </c>
      <c r="L33" t="s">
        <v>1251</v>
      </c>
      <c r="M33" t="s">
        <v>1252</v>
      </c>
      <c r="N33" t="s">
        <v>1253</v>
      </c>
      <c r="O33" t="s">
        <v>1254</v>
      </c>
      <c r="P33" t="s">
        <v>1255</v>
      </c>
      <c r="Q33" t="s">
        <v>1256</v>
      </c>
      <c r="R33" t="s">
        <v>1257</v>
      </c>
      <c r="S33" t="s">
        <v>1258</v>
      </c>
      <c r="T33" t="s">
        <v>1259</v>
      </c>
      <c r="U33" t="s">
        <v>1260</v>
      </c>
      <c r="V33" t="s">
        <v>1261</v>
      </c>
      <c r="W33" t="s">
        <v>1262</v>
      </c>
      <c r="X33" t="s">
        <v>1263</v>
      </c>
      <c r="Y33" t="s">
        <v>1264</v>
      </c>
      <c r="Z33" t="s">
        <v>1265</v>
      </c>
      <c r="AA33" t="s">
        <v>1266</v>
      </c>
      <c r="AB33" t="s">
        <v>1267</v>
      </c>
      <c r="AC33" t="s">
        <v>1268</v>
      </c>
      <c r="AD33" t="s">
        <v>1269</v>
      </c>
      <c r="AE33" t="s">
        <v>1270</v>
      </c>
      <c r="AF33" t="s">
        <v>1271</v>
      </c>
      <c r="AG33" t="s">
        <v>1272</v>
      </c>
    </row>
    <row r="34" spans="1:33" x14ac:dyDescent="0.25">
      <c r="A34" s="106" t="s">
        <v>251</v>
      </c>
      <c r="B34" t="s">
        <v>3960</v>
      </c>
      <c r="C34" t="s">
        <v>3960</v>
      </c>
      <c r="D34" t="s">
        <v>3960</v>
      </c>
      <c r="E34" t="s">
        <v>3961</v>
      </c>
      <c r="F34" t="s">
        <v>3962</v>
      </c>
      <c r="G34" t="s">
        <v>3963</v>
      </c>
      <c r="H34" t="s">
        <v>3964</v>
      </c>
      <c r="I34" t="s">
        <v>3960</v>
      </c>
      <c r="J34" t="s">
        <v>3965</v>
      </c>
      <c r="K34" t="s">
        <v>3960</v>
      </c>
      <c r="L34" t="s">
        <v>3960</v>
      </c>
      <c r="M34" t="s">
        <v>3960</v>
      </c>
      <c r="N34" t="s">
        <v>3964</v>
      </c>
      <c r="O34" t="s">
        <v>3668</v>
      </c>
      <c r="P34" t="s">
        <v>3966</v>
      </c>
      <c r="Q34" t="s">
        <v>3960</v>
      </c>
      <c r="R34" t="s">
        <v>3960</v>
      </c>
      <c r="S34" t="s">
        <v>3967</v>
      </c>
      <c r="T34" t="s">
        <v>3960</v>
      </c>
      <c r="U34" t="s">
        <v>3960</v>
      </c>
      <c r="V34" t="s">
        <v>3960</v>
      </c>
      <c r="W34" t="s">
        <v>3968</v>
      </c>
      <c r="X34" t="s">
        <v>3969</v>
      </c>
      <c r="Y34" t="s">
        <v>3970</v>
      </c>
      <c r="Z34" t="s">
        <v>3969</v>
      </c>
      <c r="AA34" t="s">
        <v>3960</v>
      </c>
      <c r="AB34" t="s">
        <v>3960</v>
      </c>
      <c r="AC34" t="s">
        <v>3960</v>
      </c>
      <c r="AD34" t="s">
        <v>3960</v>
      </c>
      <c r="AE34" t="s">
        <v>3960</v>
      </c>
      <c r="AF34" t="s">
        <v>3770</v>
      </c>
      <c r="AG34" t="s">
        <v>3758</v>
      </c>
    </row>
    <row r="35" spans="1:33" x14ac:dyDescent="0.25">
      <c r="A35" s="106" t="s">
        <v>252</v>
      </c>
      <c r="B35" t="s">
        <v>3971</v>
      </c>
      <c r="C35" t="s">
        <v>3971</v>
      </c>
      <c r="D35" t="s">
        <v>3971</v>
      </c>
      <c r="E35" t="s">
        <v>3972</v>
      </c>
      <c r="F35" t="s">
        <v>3972</v>
      </c>
      <c r="G35" t="s">
        <v>3972</v>
      </c>
      <c r="H35" t="s">
        <v>3973</v>
      </c>
      <c r="I35" t="s">
        <v>3974</v>
      </c>
      <c r="J35" t="s">
        <v>3973</v>
      </c>
      <c r="K35" t="s">
        <v>3971</v>
      </c>
      <c r="L35" t="s">
        <v>3971</v>
      </c>
      <c r="M35" t="s">
        <v>3971</v>
      </c>
      <c r="N35" t="s">
        <v>3975</v>
      </c>
      <c r="O35" t="s">
        <v>3976</v>
      </c>
      <c r="P35" t="s">
        <v>3977</v>
      </c>
      <c r="Q35" t="s">
        <v>3971</v>
      </c>
      <c r="R35" t="s">
        <v>3971</v>
      </c>
      <c r="S35" t="s">
        <v>3971</v>
      </c>
      <c r="T35" t="s">
        <v>3971</v>
      </c>
      <c r="U35" t="s">
        <v>3971</v>
      </c>
      <c r="V35" t="s">
        <v>3971</v>
      </c>
      <c r="W35" t="s">
        <v>3978</v>
      </c>
      <c r="X35" t="s">
        <v>3979</v>
      </c>
      <c r="Y35" t="s">
        <v>3980</v>
      </c>
      <c r="Z35" t="s">
        <v>3981</v>
      </c>
      <c r="AA35" t="s">
        <v>3982</v>
      </c>
      <c r="AB35" t="s">
        <v>3983</v>
      </c>
      <c r="AC35" t="s">
        <v>3971</v>
      </c>
      <c r="AD35" t="s">
        <v>3984</v>
      </c>
      <c r="AE35" t="s">
        <v>3985</v>
      </c>
      <c r="AF35" t="s">
        <v>3971</v>
      </c>
      <c r="AG35" t="s">
        <v>3986</v>
      </c>
    </row>
    <row r="36" spans="1:33" x14ac:dyDescent="0.25">
      <c r="A36" s="106" t="s">
        <v>253</v>
      </c>
      <c r="B36" t="s">
        <v>3971</v>
      </c>
      <c r="C36" t="s">
        <v>3971</v>
      </c>
      <c r="D36" t="s">
        <v>3971</v>
      </c>
      <c r="E36" t="s">
        <v>3972</v>
      </c>
      <c r="F36" t="s">
        <v>3972</v>
      </c>
      <c r="G36" t="s">
        <v>3972</v>
      </c>
      <c r="H36" t="s">
        <v>3973</v>
      </c>
      <c r="I36" t="s">
        <v>3974</v>
      </c>
      <c r="J36" t="s">
        <v>3973</v>
      </c>
      <c r="K36" t="s">
        <v>3971</v>
      </c>
      <c r="L36" t="s">
        <v>3971</v>
      </c>
      <c r="M36" t="s">
        <v>3971</v>
      </c>
      <c r="N36" t="s">
        <v>3975</v>
      </c>
      <c r="O36" t="s">
        <v>3976</v>
      </c>
      <c r="P36" t="s">
        <v>3977</v>
      </c>
      <c r="Q36" t="s">
        <v>3971</v>
      </c>
      <c r="R36" t="s">
        <v>3971</v>
      </c>
      <c r="S36" t="s">
        <v>3971</v>
      </c>
      <c r="T36" t="s">
        <v>3971</v>
      </c>
      <c r="U36" t="s">
        <v>3971</v>
      </c>
      <c r="V36" t="s">
        <v>3971</v>
      </c>
      <c r="W36" t="s">
        <v>3978</v>
      </c>
      <c r="X36" t="s">
        <v>3979</v>
      </c>
      <c r="Y36" t="s">
        <v>3980</v>
      </c>
      <c r="Z36" t="s">
        <v>3981</v>
      </c>
      <c r="AA36" t="s">
        <v>3982</v>
      </c>
      <c r="AB36" t="s">
        <v>3983</v>
      </c>
      <c r="AC36" t="s">
        <v>3971</v>
      </c>
      <c r="AD36" t="s">
        <v>3984</v>
      </c>
      <c r="AE36" t="s">
        <v>3985</v>
      </c>
      <c r="AF36" t="s">
        <v>3971</v>
      </c>
      <c r="AG36" t="s">
        <v>3986</v>
      </c>
    </row>
    <row r="37" spans="1:33" x14ac:dyDescent="0.25">
      <c r="A37" s="106" t="s">
        <v>254</v>
      </c>
      <c r="B37" t="s">
        <v>3987</v>
      </c>
      <c r="C37" t="s">
        <v>3987</v>
      </c>
      <c r="D37" t="s">
        <v>3987</v>
      </c>
      <c r="E37" t="s">
        <v>3983</v>
      </c>
      <c r="F37" t="s">
        <v>3988</v>
      </c>
      <c r="G37" t="s">
        <v>3989</v>
      </c>
      <c r="H37" t="s">
        <v>3987</v>
      </c>
      <c r="I37" t="s">
        <v>3990</v>
      </c>
      <c r="J37" t="s">
        <v>3991</v>
      </c>
      <c r="K37" t="s">
        <v>3987</v>
      </c>
      <c r="L37" t="s">
        <v>3987</v>
      </c>
      <c r="M37" t="s">
        <v>3987</v>
      </c>
      <c r="N37" t="s">
        <v>3917</v>
      </c>
      <c r="O37" t="s">
        <v>3992</v>
      </c>
      <c r="P37" t="s">
        <v>3993</v>
      </c>
      <c r="Q37" t="s">
        <v>3987</v>
      </c>
      <c r="R37" t="s">
        <v>3994</v>
      </c>
      <c r="S37" t="s">
        <v>3995</v>
      </c>
      <c r="T37" t="s">
        <v>3987</v>
      </c>
      <c r="U37" t="s">
        <v>3987</v>
      </c>
      <c r="V37" t="s">
        <v>3987</v>
      </c>
      <c r="W37" t="s">
        <v>3996</v>
      </c>
      <c r="X37" t="s">
        <v>3983</v>
      </c>
      <c r="Y37" t="s">
        <v>3997</v>
      </c>
      <c r="Z37" t="s">
        <v>3987</v>
      </c>
      <c r="AA37" t="s">
        <v>3998</v>
      </c>
      <c r="AB37" t="s">
        <v>3999</v>
      </c>
      <c r="AC37" t="s">
        <v>3987</v>
      </c>
      <c r="AD37" t="s">
        <v>4000</v>
      </c>
      <c r="AE37" t="s">
        <v>3987</v>
      </c>
      <c r="AF37" t="s">
        <v>3987</v>
      </c>
      <c r="AG37" t="s">
        <v>3987</v>
      </c>
    </row>
    <row r="38" spans="1:33" x14ac:dyDescent="0.25">
      <c r="A38" s="106" t="s">
        <v>255</v>
      </c>
      <c r="B38" t="s">
        <v>4001</v>
      </c>
      <c r="C38" t="s">
        <v>4001</v>
      </c>
      <c r="D38" t="s">
        <v>4001</v>
      </c>
      <c r="E38" t="s">
        <v>4001</v>
      </c>
      <c r="F38" t="s">
        <v>4001</v>
      </c>
      <c r="G38" t="s">
        <v>4001</v>
      </c>
      <c r="H38" t="s">
        <v>4001</v>
      </c>
      <c r="I38" t="s">
        <v>4001</v>
      </c>
      <c r="J38" t="s">
        <v>4001</v>
      </c>
      <c r="K38" t="s">
        <v>4001</v>
      </c>
      <c r="L38" t="s">
        <v>4001</v>
      </c>
      <c r="M38" t="s">
        <v>4001</v>
      </c>
      <c r="N38" t="s">
        <v>4001</v>
      </c>
      <c r="O38" t="s">
        <v>4001</v>
      </c>
      <c r="P38" t="s">
        <v>4001</v>
      </c>
      <c r="Q38" t="s">
        <v>4001</v>
      </c>
      <c r="R38" t="s">
        <v>4001</v>
      </c>
      <c r="S38" t="s">
        <v>4001</v>
      </c>
      <c r="T38" t="s">
        <v>4001</v>
      </c>
      <c r="U38" t="s">
        <v>4001</v>
      </c>
      <c r="V38" t="s">
        <v>4001</v>
      </c>
      <c r="W38" t="s">
        <v>4001</v>
      </c>
      <c r="X38" t="s">
        <v>4001</v>
      </c>
      <c r="Y38" t="s">
        <v>4001</v>
      </c>
      <c r="Z38" t="s">
        <v>4001</v>
      </c>
      <c r="AA38" t="s">
        <v>4001</v>
      </c>
      <c r="AB38" t="s">
        <v>4001</v>
      </c>
      <c r="AC38" t="s">
        <v>4001</v>
      </c>
      <c r="AD38" t="s">
        <v>4001</v>
      </c>
      <c r="AE38" t="s">
        <v>4001</v>
      </c>
      <c r="AF38" t="s">
        <v>4001</v>
      </c>
      <c r="AG38" t="s">
        <v>4001</v>
      </c>
    </row>
    <row r="39" spans="1:33" x14ac:dyDescent="0.25">
      <c r="A39" s="106" t="s">
        <v>256</v>
      </c>
      <c r="B39" t="s">
        <v>4002</v>
      </c>
      <c r="C39" t="s">
        <v>4003</v>
      </c>
      <c r="D39" t="s">
        <v>4004</v>
      </c>
      <c r="E39" t="s">
        <v>4005</v>
      </c>
      <c r="F39" t="s">
        <v>4006</v>
      </c>
      <c r="G39" t="s">
        <v>4007</v>
      </c>
      <c r="H39" t="s">
        <v>4008</v>
      </c>
      <c r="I39" t="s">
        <v>4009</v>
      </c>
      <c r="J39" t="s">
        <v>4010</v>
      </c>
      <c r="K39" t="s">
        <v>4011</v>
      </c>
      <c r="L39" t="s">
        <v>4012</v>
      </c>
      <c r="M39" t="s">
        <v>4013</v>
      </c>
      <c r="N39" t="s">
        <v>4014</v>
      </c>
      <c r="O39" t="s">
        <v>4015</v>
      </c>
      <c r="P39" t="s">
        <v>4016</v>
      </c>
      <c r="Q39" t="s">
        <v>4017</v>
      </c>
      <c r="R39" t="s">
        <v>4018</v>
      </c>
      <c r="S39" t="s">
        <v>4019</v>
      </c>
      <c r="T39" t="s">
        <v>4020</v>
      </c>
      <c r="U39" t="s">
        <v>4021</v>
      </c>
      <c r="V39" t="s">
        <v>4022</v>
      </c>
      <c r="W39" t="s">
        <v>4023</v>
      </c>
      <c r="X39" t="s">
        <v>4024</v>
      </c>
      <c r="Y39" t="s">
        <v>4025</v>
      </c>
      <c r="Z39" t="s">
        <v>4026</v>
      </c>
      <c r="AA39" t="s">
        <v>4027</v>
      </c>
      <c r="AB39" t="s">
        <v>4028</v>
      </c>
      <c r="AC39" t="s">
        <v>4029</v>
      </c>
      <c r="AD39" t="s">
        <v>4030</v>
      </c>
      <c r="AE39" t="s">
        <v>4031</v>
      </c>
      <c r="AF39" t="s">
        <v>4032</v>
      </c>
      <c r="AG39" t="s">
        <v>4033</v>
      </c>
    </row>
    <row r="40" spans="1:33" x14ac:dyDescent="0.25">
      <c r="A40" s="106" t="s">
        <v>257</v>
      </c>
      <c r="B40" t="s">
        <v>1465</v>
      </c>
      <c r="C40" t="s">
        <v>1466</v>
      </c>
      <c r="D40" t="s">
        <v>1467</v>
      </c>
      <c r="E40" t="s">
        <v>1468</v>
      </c>
      <c r="F40" t="s">
        <v>1469</v>
      </c>
      <c r="G40" t="s">
        <v>1470</v>
      </c>
      <c r="H40" t="s">
        <v>1471</v>
      </c>
      <c r="I40" t="s">
        <v>1472</v>
      </c>
      <c r="J40" t="s">
        <v>1473</v>
      </c>
      <c r="K40" t="s">
        <v>1474</v>
      </c>
      <c r="L40" t="s">
        <v>1475</v>
      </c>
      <c r="M40" t="s">
        <v>1476</v>
      </c>
      <c r="N40" t="s">
        <v>1477</v>
      </c>
      <c r="O40" t="s">
        <v>1478</v>
      </c>
      <c r="P40" t="s">
        <v>1479</v>
      </c>
      <c r="Q40" t="s">
        <v>1480</v>
      </c>
      <c r="R40" t="s">
        <v>1481</v>
      </c>
      <c r="S40" t="s">
        <v>1482</v>
      </c>
      <c r="T40" t="s">
        <v>1483</v>
      </c>
      <c r="U40" t="s">
        <v>1484</v>
      </c>
      <c r="V40" t="s">
        <v>1485</v>
      </c>
      <c r="W40" t="s">
        <v>1486</v>
      </c>
      <c r="X40" t="s">
        <v>1487</v>
      </c>
      <c r="Y40" t="s">
        <v>1488</v>
      </c>
      <c r="Z40" t="s">
        <v>1489</v>
      </c>
      <c r="AA40" t="s">
        <v>1490</v>
      </c>
      <c r="AB40" t="s">
        <v>1491</v>
      </c>
      <c r="AC40" t="s">
        <v>1492</v>
      </c>
      <c r="AD40" t="s">
        <v>1493</v>
      </c>
      <c r="AE40" t="s">
        <v>1494</v>
      </c>
      <c r="AF40" t="s">
        <v>1495</v>
      </c>
      <c r="AG40" t="s">
        <v>1496</v>
      </c>
    </row>
    <row r="41" spans="1:33" x14ac:dyDescent="0.25">
      <c r="A41" s="106" t="s">
        <v>258</v>
      </c>
      <c r="B41" t="s">
        <v>1497</v>
      </c>
      <c r="C41" t="s">
        <v>1498</v>
      </c>
      <c r="D41" t="s">
        <v>1499</v>
      </c>
      <c r="E41" t="s">
        <v>1500</v>
      </c>
      <c r="F41" t="s">
        <v>1501</v>
      </c>
      <c r="G41" t="s">
        <v>1502</v>
      </c>
      <c r="H41" t="s">
        <v>1503</v>
      </c>
      <c r="I41" t="s">
        <v>1504</v>
      </c>
      <c r="J41" t="s">
        <v>1505</v>
      </c>
      <c r="K41" t="s">
        <v>1506</v>
      </c>
      <c r="L41" t="s">
        <v>1507</v>
      </c>
      <c r="M41" t="s">
        <v>1508</v>
      </c>
      <c r="N41" t="s">
        <v>1509</v>
      </c>
      <c r="O41" t="s">
        <v>1510</v>
      </c>
      <c r="P41" t="s">
        <v>1511</v>
      </c>
      <c r="Q41" t="s">
        <v>1512</v>
      </c>
      <c r="R41" t="s">
        <v>1513</v>
      </c>
      <c r="S41" t="s">
        <v>1514</v>
      </c>
      <c r="T41" t="s">
        <v>1515</v>
      </c>
      <c r="U41" t="s">
        <v>1516</v>
      </c>
      <c r="V41" t="s">
        <v>1517</v>
      </c>
      <c r="W41" t="s">
        <v>1518</v>
      </c>
      <c r="X41" t="s">
        <v>1519</v>
      </c>
      <c r="Y41" t="s">
        <v>1520</v>
      </c>
      <c r="Z41" t="s">
        <v>1521</v>
      </c>
      <c r="AA41" t="s">
        <v>1522</v>
      </c>
      <c r="AB41" t="s">
        <v>1523</v>
      </c>
      <c r="AC41" t="s">
        <v>1524</v>
      </c>
      <c r="AD41" t="s">
        <v>1525</v>
      </c>
      <c r="AE41" t="s">
        <v>1526</v>
      </c>
      <c r="AF41" t="s">
        <v>1527</v>
      </c>
      <c r="AG41" t="s">
        <v>1528</v>
      </c>
    </row>
    <row r="42" spans="1:33" x14ac:dyDescent="0.25">
      <c r="A42" s="106" t="s">
        <v>259</v>
      </c>
      <c r="B42" t="s">
        <v>4001</v>
      </c>
      <c r="C42" t="s">
        <v>4001</v>
      </c>
      <c r="D42" t="s">
        <v>4001</v>
      </c>
      <c r="E42" t="s">
        <v>4001</v>
      </c>
      <c r="F42" t="s">
        <v>4001</v>
      </c>
      <c r="G42" t="s">
        <v>4001</v>
      </c>
      <c r="H42" t="s">
        <v>4001</v>
      </c>
      <c r="I42" t="s">
        <v>4001</v>
      </c>
      <c r="J42" t="s">
        <v>4001</v>
      </c>
      <c r="K42" t="s">
        <v>4001</v>
      </c>
      <c r="L42" t="s">
        <v>4001</v>
      </c>
      <c r="M42" t="s">
        <v>4001</v>
      </c>
      <c r="N42" t="s">
        <v>4001</v>
      </c>
      <c r="O42" t="s">
        <v>4001</v>
      </c>
      <c r="P42" t="s">
        <v>4001</v>
      </c>
      <c r="Q42" t="s">
        <v>4001</v>
      </c>
      <c r="R42" t="s">
        <v>4001</v>
      </c>
      <c r="S42" t="s">
        <v>4001</v>
      </c>
      <c r="T42" t="s">
        <v>4001</v>
      </c>
      <c r="U42" t="s">
        <v>4001</v>
      </c>
      <c r="V42" t="s">
        <v>4001</v>
      </c>
      <c r="W42" t="s">
        <v>4001</v>
      </c>
      <c r="X42" t="s">
        <v>4001</v>
      </c>
      <c r="Y42" t="s">
        <v>4001</v>
      </c>
      <c r="Z42" t="s">
        <v>4001</v>
      </c>
      <c r="AA42" t="s">
        <v>4001</v>
      </c>
      <c r="AB42" t="s">
        <v>4001</v>
      </c>
      <c r="AC42" t="s">
        <v>4001</v>
      </c>
      <c r="AD42" t="s">
        <v>4001</v>
      </c>
      <c r="AE42" t="s">
        <v>4001</v>
      </c>
      <c r="AF42" t="s">
        <v>4001</v>
      </c>
      <c r="AG42" t="s">
        <v>4001</v>
      </c>
    </row>
    <row r="43" spans="1:33" x14ac:dyDescent="0.25">
      <c r="A43" s="106" t="s">
        <v>260</v>
      </c>
      <c r="B43" t="s">
        <v>1529</v>
      </c>
      <c r="C43" t="s">
        <v>1530</v>
      </c>
      <c r="D43" t="s">
        <v>1531</v>
      </c>
      <c r="E43" t="s">
        <v>1532</v>
      </c>
      <c r="F43" t="s">
        <v>1533</v>
      </c>
      <c r="G43" t="s">
        <v>1534</v>
      </c>
      <c r="H43" t="s">
        <v>1535</v>
      </c>
      <c r="I43" t="s">
        <v>1536</v>
      </c>
      <c r="J43" t="s">
        <v>1537</v>
      </c>
      <c r="K43" t="s">
        <v>1538</v>
      </c>
      <c r="L43" t="s">
        <v>1539</v>
      </c>
      <c r="M43" t="s">
        <v>1540</v>
      </c>
      <c r="N43" t="s">
        <v>1541</v>
      </c>
      <c r="O43" t="s">
        <v>1542</v>
      </c>
      <c r="P43" t="s">
        <v>1543</v>
      </c>
      <c r="Q43" t="s">
        <v>1544</v>
      </c>
      <c r="R43" t="s">
        <v>1545</v>
      </c>
      <c r="S43" t="s">
        <v>1546</v>
      </c>
      <c r="T43" t="s">
        <v>1547</v>
      </c>
      <c r="U43" t="s">
        <v>1548</v>
      </c>
      <c r="V43" t="s">
        <v>1549</v>
      </c>
      <c r="W43" t="s">
        <v>1550</v>
      </c>
      <c r="X43" t="s">
        <v>1551</v>
      </c>
      <c r="Y43" t="s">
        <v>1552</v>
      </c>
      <c r="Z43" t="s">
        <v>1553</v>
      </c>
      <c r="AA43" t="s">
        <v>1554</v>
      </c>
      <c r="AB43" t="s">
        <v>1555</v>
      </c>
      <c r="AC43" t="s">
        <v>1556</v>
      </c>
      <c r="AD43" t="s">
        <v>1557</v>
      </c>
      <c r="AE43" t="s">
        <v>1558</v>
      </c>
      <c r="AF43" t="s">
        <v>1559</v>
      </c>
      <c r="AG43" t="s">
        <v>1560</v>
      </c>
    </row>
    <row r="44" spans="1:33" x14ac:dyDescent="0.25">
      <c r="A44" s="106" t="s">
        <v>261</v>
      </c>
      <c r="B44" t="s">
        <v>4034</v>
      </c>
      <c r="C44" t="s">
        <v>4034</v>
      </c>
      <c r="D44" t="s">
        <v>4034</v>
      </c>
      <c r="E44" t="s">
        <v>4034</v>
      </c>
      <c r="F44" t="s">
        <v>4034</v>
      </c>
      <c r="G44" t="s">
        <v>4034</v>
      </c>
      <c r="H44" t="s">
        <v>4034</v>
      </c>
      <c r="I44" t="s">
        <v>4034</v>
      </c>
      <c r="J44" t="s">
        <v>4034</v>
      </c>
      <c r="K44" t="s">
        <v>4035</v>
      </c>
      <c r="L44" t="s">
        <v>4036</v>
      </c>
      <c r="M44" t="s">
        <v>4037</v>
      </c>
      <c r="N44" t="s">
        <v>4038</v>
      </c>
      <c r="O44" t="s">
        <v>4039</v>
      </c>
      <c r="P44" t="s">
        <v>4040</v>
      </c>
      <c r="Q44" t="s">
        <v>4041</v>
      </c>
      <c r="R44" t="s">
        <v>4042</v>
      </c>
      <c r="S44" t="s">
        <v>4043</v>
      </c>
      <c r="T44" t="s">
        <v>4044</v>
      </c>
      <c r="U44" t="s">
        <v>4034</v>
      </c>
      <c r="V44" t="s">
        <v>4045</v>
      </c>
      <c r="W44" t="s">
        <v>4034</v>
      </c>
      <c r="X44" t="s">
        <v>4034</v>
      </c>
      <c r="Y44" t="s">
        <v>4046</v>
      </c>
      <c r="Z44" t="s">
        <v>4046</v>
      </c>
      <c r="AA44" t="s">
        <v>4047</v>
      </c>
      <c r="AB44" t="s">
        <v>4034</v>
      </c>
      <c r="AC44" t="s">
        <v>4034</v>
      </c>
      <c r="AD44" t="s">
        <v>4034</v>
      </c>
      <c r="AE44" t="s">
        <v>4048</v>
      </c>
      <c r="AF44" t="s">
        <v>4034</v>
      </c>
      <c r="AG44" t="s">
        <v>4049</v>
      </c>
    </row>
    <row r="45" spans="1:33" x14ac:dyDescent="0.25">
      <c r="A45" s="106" t="s">
        <v>262</v>
      </c>
      <c r="B45" t="s">
        <v>4050</v>
      </c>
      <c r="C45" t="s">
        <v>4050</v>
      </c>
      <c r="D45" t="s">
        <v>4050</v>
      </c>
      <c r="E45" t="s">
        <v>4051</v>
      </c>
      <c r="F45" t="s">
        <v>4050</v>
      </c>
      <c r="G45" t="s">
        <v>4051</v>
      </c>
      <c r="H45" t="s">
        <v>4050</v>
      </c>
      <c r="I45" t="s">
        <v>4050</v>
      </c>
      <c r="J45" t="s">
        <v>4050</v>
      </c>
      <c r="K45" t="s">
        <v>4050</v>
      </c>
      <c r="L45" t="s">
        <v>4052</v>
      </c>
      <c r="M45" t="s">
        <v>4053</v>
      </c>
      <c r="N45" t="s">
        <v>4054</v>
      </c>
      <c r="O45" t="s">
        <v>4055</v>
      </c>
      <c r="P45" t="s">
        <v>4056</v>
      </c>
      <c r="Q45" t="s">
        <v>4057</v>
      </c>
      <c r="R45" t="s">
        <v>4058</v>
      </c>
      <c r="S45" t="s">
        <v>4059</v>
      </c>
      <c r="T45" t="s">
        <v>4050</v>
      </c>
      <c r="U45" t="s">
        <v>4050</v>
      </c>
      <c r="V45" t="s">
        <v>4050</v>
      </c>
      <c r="W45" t="s">
        <v>4060</v>
      </c>
      <c r="X45" t="s">
        <v>4055</v>
      </c>
      <c r="Y45" t="s">
        <v>4061</v>
      </c>
      <c r="Z45" t="s">
        <v>4051</v>
      </c>
      <c r="AA45" t="s">
        <v>4062</v>
      </c>
      <c r="AB45" t="s">
        <v>4050</v>
      </c>
      <c r="AC45" t="s">
        <v>4051</v>
      </c>
      <c r="AD45" t="s">
        <v>4050</v>
      </c>
      <c r="AE45" t="s">
        <v>4050</v>
      </c>
      <c r="AF45" t="s">
        <v>4051</v>
      </c>
      <c r="AG45" t="s">
        <v>4053</v>
      </c>
    </row>
    <row r="46" spans="1:33" x14ac:dyDescent="0.25">
      <c r="A46" s="106" t="s">
        <v>330</v>
      </c>
      <c r="B46" t="s">
        <v>1625</v>
      </c>
      <c r="C46" t="s">
        <v>1626</v>
      </c>
      <c r="D46" t="s">
        <v>1627</v>
      </c>
      <c r="E46" t="s">
        <v>1628</v>
      </c>
      <c r="F46" t="s">
        <v>1629</v>
      </c>
      <c r="G46" t="s">
        <v>1630</v>
      </c>
      <c r="H46" t="s">
        <v>1631</v>
      </c>
      <c r="I46" t="s">
        <v>1632</v>
      </c>
      <c r="J46" t="s">
        <v>1633</v>
      </c>
      <c r="K46" t="s">
        <v>1634</v>
      </c>
      <c r="L46" t="s">
        <v>1635</v>
      </c>
      <c r="M46" t="s">
        <v>1636</v>
      </c>
      <c r="N46" t="s">
        <v>1637</v>
      </c>
      <c r="O46" t="s">
        <v>1638</v>
      </c>
      <c r="P46" t="s">
        <v>1639</v>
      </c>
      <c r="Q46" t="s">
        <v>1640</v>
      </c>
      <c r="R46" t="s">
        <v>1641</v>
      </c>
      <c r="S46" t="s">
        <v>1642</v>
      </c>
      <c r="T46" t="s">
        <v>1643</v>
      </c>
      <c r="U46" t="s">
        <v>1644</v>
      </c>
      <c r="V46" t="s">
        <v>1645</v>
      </c>
      <c r="W46" t="s">
        <v>1646</v>
      </c>
      <c r="X46" t="s">
        <v>1647</v>
      </c>
      <c r="Y46" t="s">
        <v>1648</v>
      </c>
      <c r="Z46" t="s">
        <v>1649</v>
      </c>
      <c r="AA46" t="s">
        <v>1650</v>
      </c>
      <c r="AB46" t="s">
        <v>1651</v>
      </c>
      <c r="AC46" t="s">
        <v>1652</v>
      </c>
      <c r="AD46" t="s">
        <v>1653</v>
      </c>
      <c r="AE46" t="s">
        <v>1654</v>
      </c>
      <c r="AF46" t="s">
        <v>1655</v>
      </c>
      <c r="AG46" t="s">
        <v>1656</v>
      </c>
    </row>
    <row r="47" spans="1:33" x14ac:dyDescent="0.25">
      <c r="A47" s="106" t="s">
        <v>264</v>
      </c>
      <c r="B47" t="s">
        <v>4063</v>
      </c>
      <c r="C47" t="s">
        <v>4063</v>
      </c>
      <c r="D47" t="s">
        <v>4063</v>
      </c>
      <c r="E47" t="s">
        <v>4063</v>
      </c>
      <c r="F47" t="s">
        <v>4063</v>
      </c>
      <c r="G47" t="s">
        <v>4063</v>
      </c>
      <c r="H47" t="s">
        <v>4063</v>
      </c>
      <c r="I47" t="s">
        <v>4063</v>
      </c>
      <c r="J47" t="s">
        <v>4063</v>
      </c>
      <c r="K47" t="s">
        <v>4063</v>
      </c>
      <c r="L47" t="s">
        <v>4063</v>
      </c>
      <c r="M47" t="s">
        <v>4063</v>
      </c>
      <c r="N47" t="s">
        <v>4063</v>
      </c>
      <c r="O47" t="s">
        <v>4063</v>
      </c>
      <c r="P47" t="s">
        <v>4063</v>
      </c>
      <c r="Q47" t="s">
        <v>4063</v>
      </c>
      <c r="R47" t="s">
        <v>4063</v>
      </c>
      <c r="S47" t="s">
        <v>4063</v>
      </c>
      <c r="T47" t="s">
        <v>4063</v>
      </c>
      <c r="U47" t="s">
        <v>4063</v>
      </c>
      <c r="V47" t="s">
        <v>4063</v>
      </c>
      <c r="W47" t="s">
        <v>4063</v>
      </c>
      <c r="X47" t="s">
        <v>4063</v>
      </c>
      <c r="Y47" t="s">
        <v>4063</v>
      </c>
      <c r="Z47" t="s">
        <v>4063</v>
      </c>
      <c r="AA47" t="s">
        <v>4063</v>
      </c>
      <c r="AB47" t="s">
        <v>4063</v>
      </c>
      <c r="AC47" t="s">
        <v>4063</v>
      </c>
      <c r="AD47" t="s">
        <v>4063</v>
      </c>
      <c r="AE47" t="s">
        <v>4063</v>
      </c>
      <c r="AF47" t="s">
        <v>4063</v>
      </c>
      <c r="AG47" t="s">
        <v>4063</v>
      </c>
    </row>
    <row r="48" spans="1:33" x14ac:dyDescent="0.25">
      <c r="A48" s="106" t="s">
        <v>265</v>
      </c>
      <c r="B48" t="s">
        <v>1625</v>
      </c>
      <c r="C48" t="s">
        <v>1626</v>
      </c>
      <c r="D48" t="s">
        <v>1627</v>
      </c>
      <c r="E48" t="s">
        <v>1628</v>
      </c>
      <c r="F48" t="s">
        <v>1629</v>
      </c>
      <c r="G48" t="s">
        <v>1630</v>
      </c>
      <c r="H48" t="s">
        <v>1631</v>
      </c>
      <c r="I48" t="s">
        <v>1632</v>
      </c>
      <c r="J48" t="s">
        <v>1633</v>
      </c>
      <c r="K48" t="s">
        <v>1634</v>
      </c>
      <c r="L48" t="s">
        <v>1635</v>
      </c>
      <c r="M48" t="s">
        <v>1636</v>
      </c>
      <c r="N48" t="s">
        <v>1637</v>
      </c>
      <c r="O48" t="s">
        <v>1638</v>
      </c>
      <c r="P48" t="s">
        <v>1639</v>
      </c>
      <c r="Q48" t="s">
        <v>1640</v>
      </c>
      <c r="R48" t="s">
        <v>1641</v>
      </c>
      <c r="S48" t="s">
        <v>1642</v>
      </c>
      <c r="T48" t="s">
        <v>1643</v>
      </c>
      <c r="U48" t="s">
        <v>1644</v>
      </c>
      <c r="V48" t="s">
        <v>1645</v>
      </c>
      <c r="W48" t="s">
        <v>1646</v>
      </c>
      <c r="X48" t="s">
        <v>1647</v>
      </c>
      <c r="Y48" t="s">
        <v>1648</v>
      </c>
      <c r="Z48" t="s">
        <v>1649</v>
      </c>
      <c r="AA48" t="s">
        <v>1650</v>
      </c>
      <c r="AB48" t="s">
        <v>1651</v>
      </c>
      <c r="AC48" t="s">
        <v>1652</v>
      </c>
      <c r="AD48" t="s">
        <v>1653</v>
      </c>
      <c r="AE48" t="s">
        <v>1654</v>
      </c>
      <c r="AF48" t="s">
        <v>1655</v>
      </c>
      <c r="AG48" t="s">
        <v>1656</v>
      </c>
    </row>
    <row r="49" spans="1:33" x14ac:dyDescent="0.25">
      <c r="A49" s="106" t="s">
        <v>266</v>
      </c>
      <c r="B49" t="s">
        <v>4064</v>
      </c>
      <c r="C49" t="s">
        <v>4064</v>
      </c>
      <c r="D49" t="s">
        <v>4064</v>
      </c>
      <c r="E49" t="s">
        <v>4064</v>
      </c>
      <c r="F49" t="s">
        <v>4064</v>
      </c>
      <c r="G49" t="s">
        <v>4064</v>
      </c>
      <c r="H49" t="s">
        <v>4064</v>
      </c>
      <c r="I49" t="s">
        <v>4064</v>
      </c>
      <c r="J49" t="s">
        <v>4064</v>
      </c>
      <c r="K49" t="s">
        <v>4065</v>
      </c>
      <c r="L49" t="s">
        <v>4066</v>
      </c>
      <c r="M49" t="s">
        <v>4067</v>
      </c>
      <c r="N49" t="s">
        <v>4054</v>
      </c>
      <c r="O49" t="s">
        <v>4068</v>
      </c>
      <c r="P49" t="s">
        <v>4038</v>
      </c>
      <c r="Q49" t="s">
        <v>3922</v>
      </c>
      <c r="R49" t="s">
        <v>4069</v>
      </c>
      <c r="S49" t="s">
        <v>4070</v>
      </c>
      <c r="T49" t="s">
        <v>4064</v>
      </c>
      <c r="U49" t="s">
        <v>4064</v>
      </c>
      <c r="V49" t="s">
        <v>4064</v>
      </c>
      <c r="W49" t="s">
        <v>4071</v>
      </c>
      <c r="X49" t="s">
        <v>4042</v>
      </c>
      <c r="Y49" t="s">
        <v>4072</v>
      </c>
      <c r="Z49" t="s">
        <v>4064</v>
      </c>
      <c r="AA49" t="s">
        <v>4073</v>
      </c>
      <c r="AB49" t="s">
        <v>4074</v>
      </c>
      <c r="AC49" t="s">
        <v>4075</v>
      </c>
      <c r="AD49" t="s">
        <v>4064</v>
      </c>
      <c r="AE49" t="s">
        <v>4076</v>
      </c>
      <c r="AF49" t="s">
        <v>4077</v>
      </c>
      <c r="AG49" t="s">
        <v>4048</v>
      </c>
    </row>
    <row r="50" spans="1:33" x14ac:dyDescent="0.25">
      <c r="A50" s="106" t="s">
        <v>267</v>
      </c>
      <c r="B50" t="s">
        <v>1172</v>
      </c>
      <c r="C50" t="s">
        <v>1172</v>
      </c>
      <c r="D50" t="s">
        <v>1172</v>
      </c>
      <c r="E50" t="s">
        <v>1172</v>
      </c>
      <c r="F50" t="s">
        <v>1172</v>
      </c>
      <c r="G50" t="s">
        <v>1172</v>
      </c>
      <c r="H50" t="s">
        <v>1172</v>
      </c>
      <c r="I50" t="s">
        <v>1172</v>
      </c>
      <c r="J50" t="s">
        <v>1172</v>
      </c>
      <c r="K50" t="s">
        <v>1172</v>
      </c>
      <c r="L50" t="s">
        <v>1172</v>
      </c>
      <c r="M50" t="s">
        <v>1172</v>
      </c>
      <c r="N50" t="s">
        <v>1172</v>
      </c>
      <c r="O50" t="s">
        <v>1172</v>
      </c>
      <c r="P50" t="s">
        <v>1172</v>
      </c>
      <c r="Q50" t="s">
        <v>1172</v>
      </c>
      <c r="R50" t="s">
        <v>1172</v>
      </c>
      <c r="S50" t="s">
        <v>1172</v>
      </c>
      <c r="T50" t="s">
        <v>1172</v>
      </c>
      <c r="U50" t="s">
        <v>1172</v>
      </c>
      <c r="V50" t="s">
        <v>1172</v>
      </c>
      <c r="W50" t="s">
        <v>1172</v>
      </c>
      <c r="X50" t="s">
        <v>1172</v>
      </c>
      <c r="Y50" t="s">
        <v>1172</v>
      </c>
      <c r="Z50" t="s">
        <v>1172</v>
      </c>
      <c r="AA50" t="s">
        <v>1172</v>
      </c>
      <c r="AB50" t="s">
        <v>1172</v>
      </c>
      <c r="AC50" t="s">
        <v>1172</v>
      </c>
      <c r="AD50" t="s">
        <v>1172</v>
      </c>
      <c r="AE50" t="s">
        <v>1172</v>
      </c>
      <c r="AF50" t="s">
        <v>1172</v>
      </c>
      <c r="AG50" t="s">
        <v>1172</v>
      </c>
    </row>
    <row r="51" spans="1:33" x14ac:dyDescent="0.25">
      <c r="A51" s="106" t="s">
        <v>268</v>
      </c>
      <c r="B51" t="s">
        <v>1753</v>
      </c>
      <c r="C51" t="s">
        <v>1754</v>
      </c>
      <c r="D51" t="s">
        <v>1755</v>
      </c>
      <c r="E51" t="s">
        <v>1756</v>
      </c>
      <c r="F51" t="s">
        <v>1757</v>
      </c>
      <c r="G51" t="s">
        <v>1758</v>
      </c>
      <c r="H51" t="s">
        <v>1759</v>
      </c>
      <c r="I51" t="s">
        <v>1760</v>
      </c>
      <c r="J51" t="s">
        <v>1761</v>
      </c>
      <c r="K51" t="s">
        <v>1762</v>
      </c>
      <c r="L51" t="s">
        <v>1763</v>
      </c>
      <c r="M51" t="s">
        <v>1764</v>
      </c>
      <c r="N51" t="s">
        <v>1765</v>
      </c>
      <c r="O51" t="s">
        <v>1766</v>
      </c>
      <c r="P51" t="s">
        <v>1767</v>
      </c>
      <c r="Q51" t="s">
        <v>1768</v>
      </c>
      <c r="R51" t="s">
        <v>1769</v>
      </c>
      <c r="S51" t="s">
        <v>1770</v>
      </c>
      <c r="T51" t="s">
        <v>1771</v>
      </c>
      <c r="U51" t="s">
        <v>1772</v>
      </c>
      <c r="V51" t="s">
        <v>1773</v>
      </c>
      <c r="W51" t="s">
        <v>1774</v>
      </c>
      <c r="X51" t="s">
        <v>1775</v>
      </c>
      <c r="Y51" t="s">
        <v>1776</v>
      </c>
      <c r="Z51" t="s">
        <v>1777</v>
      </c>
      <c r="AA51" t="s">
        <v>1778</v>
      </c>
      <c r="AB51" t="s">
        <v>1779</v>
      </c>
      <c r="AC51" t="s">
        <v>1780</v>
      </c>
      <c r="AD51" t="s">
        <v>1781</v>
      </c>
      <c r="AE51" t="s">
        <v>1782</v>
      </c>
      <c r="AF51" t="s">
        <v>1783</v>
      </c>
      <c r="AG51" t="s">
        <v>1784</v>
      </c>
    </row>
    <row r="52" spans="1:33" x14ac:dyDescent="0.25">
      <c r="A52" s="106" t="s">
        <v>269</v>
      </c>
      <c r="B52" t="s">
        <v>3757</v>
      </c>
      <c r="C52" t="s">
        <v>3757</v>
      </c>
      <c r="D52" t="s">
        <v>3757</v>
      </c>
      <c r="E52" t="s">
        <v>3757</v>
      </c>
      <c r="F52" t="s">
        <v>3757</v>
      </c>
      <c r="G52" t="s">
        <v>3757</v>
      </c>
      <c r="H52" t="s">
        <v>3757</v>
      </c>
      <c r="I52" t="s">
        <v>3757</v>
      </c>
      <c r="J52" t="s">
        <v>3757</v>
      </c>
      <c r="K52" t="s">
        <v>3757</v>
      </c>
      <c r="L52" t="s">
        <v>3757</v>
      </c>
      <c r="M52" t="s">
        <v>3757</v>
      </c>
      <c r="N52" t="s">
        <v>3757</v>
      </c>
      <c r="O52" t="s">
        <v>3757</v>
      </c>
      <c r="P52" t="s">
        <v>3757</v>
      </c>
      <c r="Q52" t="s">
        <v>3757</v>
      </c>
      <c r="R52" t="s">
        <v>3757</v>
      </c>
      <c r="S52" t="s">
        <v>3757</v>
      </c>
      <c r="T52" t="s">
        <v>3757</v>
      </c>
      <c r="U52" t="s">
        <v>3757</v>
      </c>
      <c r="V52" t="s">
        <v>3757</v>
      </c>
      <c r="W52" t="s">
        <v>3757</v>
      </c>
      <c r="X52" t="s">
        <v>3757</v>
      </c>
      <c r="Y52" t="s">
        <v>3757</v>
      </c>
      <c r="Z52" t="s">
        <v>3757</v>
      </c>
      <c r="AA52" t="s">
        <v>3757</v>
      </c>
      <c r="AB52" t="s">
        <v>3757</v>
      </c>
      <c r="AC52" t="s">
        <v>3757</v>
      </c>
      <c r="AD52" t="s">
        <v>3757</v>
      </c>
      <c r="AE52" t="s">
        <v>3757</v>
      </c>
      <c r="AF52" t="s">
        <v>3757</v>
      </c>
      <c r="AG52" t="s">
        <v>3757</v>
      </c>
    </row>
    <row r="53" spans="1:33" x14ac:dyDescent="0.25">
      <c r="A53" s="106" t="s">
        <v>270</v>
      </c>
      <c r="B53" t="s">
        <v>1817</v>
      </c>
      <c r="C53" t="s">
        <v>1818</v>
      </c>
      <c r="D53" t="s">
        <v>1819</v>
      </c>
      <c r="E53" t="s">
        <v>1820</v>
      </c>
      <c r="F53" t="s">
        <v>1821</v>
      </c>
      <c r="G53" t="s">
        <v>1822</v>
      </c>
      <c r="H53" t="s">
        <v>1823</v>
      </c>
      <c r="I53" t="s">
        <v>1824</v>
      </c>
      <c r="J53" t="s">
        <v>1825</v>
      </c>
      <c r="K53" t="s">
        <v>1826</v>
      </c>
      <c r="L53" t="s">
        <v>1827</v>
      </c>
      <c r="M53" t="s">
        <v>1828</v>
      </c>
      <c r="N53" t="s">
        <v>1829</v>
      </c>
      <c r="O53" t="s">
        <v>1830</v>
      </c>
      <c r="P53" t="s">
        <v>1831</v>
      </c>
      <c r="Q53" t="s">
        <v>1832</v>
      </c>
      <c r="R53" t="s">
        <v>1833</v>
      </c>
      <c r="S53" t="s">
        <v>1834</v>
      </c>
      <c r="T53" t="s">
        <v>1835</v>
      </c>
      <c r="U53" t="s">
        <v>1836</v>
      </c>
      <c r="V53" t="s">
        <v>1837</v>
      </c>
      <c r="W53" t="s">
        <v>1838</v>
      </c>
      <c r="X53" t="s">
        <v>1839</v>
      </c>
      <c r="Y53" t="s">
        <v>1840</v>
      </c>
      <c r="Z53" t="s">
        <v>1841</v>
      </c>
      <c r="AA53" t="s">
        <v>1842</v>
      </c>
      <c r="AB53" t="s">
        <v>1843</v>
      </c>
      <c r="AC53" t="s">
        <v>1844</v>
      </c>
      <c r="AD53" t="s">
        <v>1845</v>
      </c>
      <c r="AE53" t="s">
        <v>1846</v>
      </c>
      <c r="AF53" t="s">
        <v>1847</v>
      </c>
      <c r="AG53" t="s">
        <v>1848</v>
      </c>
    </row>
    <row r="54" spans="1:33" x14ac:dyDescent="0.25">
      <c r="A54" s="106" t="s">
        <v>271</v>
      </c>
      <c r="B54" t="s">
        <v>1849</v>
      </c>
      <c r="C54" t="s">
        <v>1850</v>
      </c>
      <c r="D54" t="s">
        <v>1851</v>
      </c>
      <c r="E54" t="s">
        <v>1852</v>
      </c>
      <c r="F54" t="s">
        <v>1853</v>
      </c>
      <c r="G54" t="s">
        <v>1854</v>
      </c>
      <c r="H54" t="s">
        <v>1855</v>
      </c>
      <c r="I54" t="s">
        <v>1856</v>
      </c>
      <c r="J54" t="s">
        <v>1857</v>
      </c>
      <c r="K54" t="s">
        <v>1858</v>
      </c>
      <c r="L54" t="s">
        <v>1859</v>
      </c>
      <c r="M54" t="s">
        <v>1860</v>
      </c>
      <c r="N54" t="s">
        <v>1861</v>
      </c>
      <c r="O54" t="s">
        <v>1862</v>
      </c>
      <c r="P54" t="s">
        <v>1863</v>
      </c>
      <c r="Q54" t="s">
        <v>1864</v>
      </c>
      <c r="R54" t="s">
        <v>1865</v>
      </c>
      <c r="S54" t="s">
        <v>1866</v>
      </c>
      <c r="T54" t="s">
        <v>1867</v>
      </c>
      <c r="U54" t="s">
        <v>1868</v>
      </c>
      <c r="V54" t="s">
        <v>1869</v>
      </c>
      <c r="W54" t="s">
        <v>1870</v>
      </c>
      <c r="X54" t="s">
        <v>1871</v>
      </c>
      <c r="Y54" t="s">
        <v>1872</v>
      </c>
      <c r="Z54" t="s">
        <v>1873</v>
      </c>
      <c r="AA54" t="s">
        <v>1874</v>
      </c>
      <c r="AB54" t="s">
        <v>1875</v>
      </c>
      <c r="AC54" t="s">
        <v>1876</v>
      </c>
      <c r="AD54" t="s">
        <v>1877</v>
      </c>
      <c r="AE54" t="s">
        <v>1878</v>
      </c>
      <c r="AF54" t="s">
        <v>1879</v>
      </c>
      <c r="AG54" t="s">
        <v>1880</v>
      </c>
    </row>
    <row r="55" spans="1:33" x14ac:dyDescent="0.25">
      <c r="A55" s="106" t="s">
        <v>272</v>
      </c>
      <c r="B55" t="s">
        <v>1849</v>
      </c>
      <c r="C55" t="s">
        <v>1850</v>
      </c>
      <c r="D55" t="s">
        <v>1851</v>
      </c>
      <c r="E55" t="s">
        <v>1852</v>
      </c>
      <c r="F55" t="s">
        <v>1853</v>
      </c>
      <c r="G55" t="s">
        <v>1854</v>
      </c>
      <c r="H55" t="s">
        <v>1855</v>
      </c>
      <c r="I55" t="s">
        <v>1856</v>
      </c>
      <c r="J55" t="s">
        <v>1857</v>
      </c>
      <c r="K55" t="s">
        <v>1858</v>
      </c>
      <c r="L55" t="s">
        <v>1859</v>
      </c>
      <c r="M55" t="s">
        <v>1860</v>
      </c>
      <c r="N55" t="s">
        <v>1861</v>
      </c>
      <c r="O55" t="s">
        <v>1862</v>
      </c>
      <c r="P55" t="s">
        <v>1863</v>
      </c>
      <c r="Q55" t="s">
        <v>1864</v>
      </c>
      <c r="R55" t="s">
        <v>1865</v>
      </c>
      <c r="S55" t="s">
        <v>1866</v>
      </c>
      <c r="T55" t="s">
        <v>1867</v>
      </c>
      <c r="U55" t="s">
        <v>1868</v>
      </c>
      <c r="V55" t="s">
        <v>1869</v>
      </c>
      <c r="W55" t="s">
        <v>1870</v>
      </c>
      <c r="X55" t="s">
        <v>1871</v>
      </c>
      <c r="Y55" t="s">
        <v>1872</v>
      </c>
      <c r="Z55" t="s">
        <v>1873</v>
      </c>
      <c r="AA55" t="s">
        <v>1874</v>
      </c>
      <c r="AB55" t="s">
        <v>1875</v>
      </c>
      <c r="AC55" t="s">
        <v>1876</v>
      </c>
      <c r="AD55" t="s">
        <v>1877</v>
      </c>
      <c r="AE55" t="s">
        <v>1878</v>
      </c>
      <c r="AF55" t="s">
        <v>1879</v>
      </c>
      <c r="AG55" t="s">
        <v>1880</v>
      </c>
    </row>
    <row r="56" spans="1:33" x14ac:dyDescent="0.25">
      <c r="A56" s="106" t="s">
        <v>273</v>
      </c>
      <c r="B56" t="s">
        <v>1881</v>
      </c>
      <c r="C56" t="s">
        <v>1882</v>
      </c>
      <c r="D56" t="s">
        <v>1883</v>
      </c>
      <c r="E56" t="s">
        <v>1884</v>
      </c>
      <c r="F56" t="s">
        <v>1885</v>
      </c>
      <c r="G56" t="s">
        <v>1886</v>
      </c>
      <c r="H56" t="s">
        <v>1887</v>
      </c>
      <c r="I56" t="s">
        <v>1888</v>
      </c>
      <c r="J56" t="s">
        <v>1889</v>
      </c>
      <c r="K56" t="s">
        <v>1890</v>
      </c>
      <c r="L56" t="s">
        <v>1891</v>
      </c>
      <c r="M56" t="s">
        <v>1892</v>
      </c>
      <c r="N56" t="s">
        <v>1893</v>
      </c>
      <c r="O56" t="s">
        <v>1894</v>
      </c>
      <c r="P56" t="s">
        <v>1895</v>
      </c>
      <c r="Q56" t="s">
        <v>1896</v>
      </c>
      <c r="R56" t="s">
        <v>1897</v>
      </c>
      <c r="S56" t="s">
        <v>1898</v>
      </c>
      <c r="T56" t="s">
        <v>1899</v>
      </c>
      <c r="U56" t="s">
        <v>1900</v>
      </c>
      <c r="V56" t="s">
        <v>1901</v>
      </c>
      <c r="W56" t="s">
        <v>1902</v>
      </c>
      <c r="X56" t="s">
        <v>1903</v>
      </c>
      <c r="Y56" t="s">
        <v>1904</v>
      </c>
      <c r="Z56" t="s">
        <v>1905</v>
      </c>
      <c r="AA56" t="s">
        <v>1906</v>
      </c>
      <c r="AB56" t="s">
        <v>1907</v>
      </c>
      <c r="AC56" t="s">
        <v>1908</v>
      </c>
      <c r="AD56" t="s">
        <v>1909</v>
      </c>
      <c r="AE56" t="s">
        <v>1910</v>
      </c>
      <c r="AF56" t="s">
        <v>1911</v>
      </c>
      <c r="AG56" t="s">
        <v>1912</v>
      </c>
    </row>
    <row r="57" spans="1:33" x14ac:dyDescent="0.25">
      <c r="A57" s="106" t="s">
        <v>274</v>
      </c>
      <c r="B57" t="s">
        <v>3757</v>
      </c>
      <c r="C57" t="s">
        <v>3757</v>
      </c>
      <c r="D57" t="s">
        <v>3757</v>
      </c>
      <c r="E57" t="s">
        <v>3757</v>
      </c>
      <c r="F57" t="s">
        <v>3757</v>
      </c>
      <c r="G57" t="s">
        <v>3757</v>
      </c>
      <c r="H57" t="s">
        <v>3757</v>
      </c>
      <c r="I57" t="s">
        <v>3757</v>
      </c>
      <c r="J57" t="s">
        <v>3757</v>
      </c>
      <c r="K57" t="s">
        <v>3757</v>
      </c>
      <c r="L57" t="s">
        <v>3757</v>
      </c>
      <c r="M57" t="s">
        <v>3757</v>
      </c>
      <c r="N57" t="s">
        <v>3757</v>
      </c>
      <c r="O57" t="s">
        <v>3757</v>
      </c>
      <c r="P57" t="s">
        <v>3757</v>
      </c>
      <c r="Q57" t="s">
        <v>3757</v>
      </c>
      <c r="R57" t="s">
        <v>3757</v>
      </c>
      <c r="S57" t="s">
        <v>3757</v>
      </c>
      <c r="T57" t="s">
        <v>3757</v>
      </c>
      <c r="U57" t="s">
        <v>3757</v>
      </c>
      <c r="V57" t="s">
        <v>3757</v>
      </c>
      <c r="W57" t="s">
        <v>3757</v>
      </c>
      <c r="X57" t="s">
        <v>3757</v>
      </c>
      <c r="Y57" t="s">
        <v>3757</v>
      </c>
      <c r="Z57" t="s">
        <v>3757</v>
      </c>
      <c r="AA57" t="s">
        <v>3757</v>
      </c>
      <c r="AB57" t="s">
        <v>3757</v>
      </c>
      <c r="AC57" t="s">
        <v>3757</v>
      </c>
      <c r="AD57" t="s">
        <v>3757</v>
      </c>
      <c r="AE57" t="s">
        <v>3757</v>
      </c>
      <c r="AF57" t="s">
        <v>3757</v>
      </c>
      <c r="AG57" t="s">
        <v>3757</v>
      </c>
    </row>
    <row r="58" spans="1:33" x14ac:dyDescent="0.25">
      <c r="A58" s="106" t="s">
        <v>275</v>
      </c>
      <c r="B58" t="s">
        <v>1945</v>
      </c>
      <c r="C58" t="s">
        <v>1946</v>
      </c>
      <c r="D58" t="s">
        <v>1947</v>
      </c>
      <c r="E58" t="s">
        <v>1948</v>
      </c>
      <c r="F58" t="s">
        <v>1949</v>
      </c>
      <c r="G58" t="s">
        <v>1950</v>
      </c>
      <c r="H58" t="s">
        <v>1951</v>
      </c>
      <c r="I58" t="s">
        <v>1952</v>
      </c>
      <c r="J58" t="s">
        <v>1953</v>
      </c>
      <c r="K58" t="s">
        <v>1954</v>
      </c>
      <c r="L58" t="s">
        <v>1955</v>
      </c>
      <c r="M58" t="s">
        <v>1956</v>
      </c>
      <c r="N58" t="s">
        <v>1957</v>
      </c>
      <c r="O58" t="s">
        <v>1958</v>
      </c>
      <c r="P58" t="s">
        <v>1959</v>
      </c>
      <c r="Q58" t="s">
        <v>1960</v>
      </c>
      <c r="R58" t="s">
        <v>1961</v>
      </c>
      <c r="S58" t="s">
        <v>1962</v>
      </c>
      <c r="T58" t="s">
        <v>1963</v>
      </c>
      <c r="U58" t="s">
        <v>1964</v>
      </c>
      <c r="V58" t="s">
        <v>1965</v>
      </c>
      <c r="W58" t="s">
        <v>1966</v>
      </c>
      <c r="X58" t="s">
        <v>1967</v>
      </c>
      <c r="Y58" t="s">
        <v>1968</v>
      </c>
      <c r="Z58" t="s">
        <v>1969</v>
      </c>
      <c r="AA58" t="s">
        <v>1970</v>
      </c>
      <c r="AB58" t="s">
        <v>1971</v>
      </c>
      <c r="AC58" t="s">
        <v>1972</v>
      </c>
      <c r="AD58" t="s">
        <v>1973</v>
      </c>
      <c r="AE58" t="s">
        <v>1974</v>
      </c>
      <c r="AF58" t="s">
        <v>1975</v>
      </c>
      <c r="AG58" t="s">
        <v>1976</v>
      </c>
    </row>
    <row r="59" spans="1:33" x14ac:dyDescent="0.25">
      <c r="A59" s="106" t="s">
        <v>276</v>
      </c>
      <c r="B59" t="s">
        <v>1977</v>
      </c>
      <c r="C59" t="s">
        <v>1978</v>
      </c>
      <c r="D59" t="s">
        <v>1979</v>
      </c>
      <c r="E59" t="s">
        <v>1980</v>
      </c>
      <c r="F59" t="s">
        <v>1981</v>
      </c>
      <c r="G59" t="s">
        <v>1982</v>
      </c>
      <c r="H59" t="s">
        <v>1983</v>
      </c>
      <c r="I59" t="s">
        <v>1984</v>
      </c>
      <c r="J59" t="s">
        <v>1985</v>
      </c>
      <c r="K59" t="s">
        <v>1986</v>
      </c>
      <c r="L59" t="s">
        <v>1987</v>
      </c>
      <c r="M59" t="s">
        <v>1988</v>
      </c>
      <c r="N59" t="s">
        <v>1989</v>
      </c>
      <c r="O59" t="s">
        <v>1990</v>
      </c>
      <c r="P59" t="s">
        <v>1991</v>
      </c>
      <c r="Q59" t="s">
        <v>1992</v>
      </c>
      <c r="R59" t="s">
        <v>1993</v>
      </c>
      <c r="S59" t="s">
        <v>1994</v>
      </c>
      <c r="T59" t="s">
        <v>1995</v>
      </c>
      <c r="U59" t="s">
        <v>1996</v>
      </c>
      <c r="V59" t="s">
        <v>1997</v>
      </c>
      <c r="W59" t="s">
        <v>1998</v>
      </c>
      <c r="X59" t="s">
        <v>1999</v>
      </c>
      <c r="Y59" t="s">
        <v>2000</v>
      </c>
      <c r="Z59" t="s">
        <v>2001</v>
      </c>
      <c r="AA59" t="s">
        <v>2002</v>
      </c>
      <c r="AB59" t="s">
        <v>2003</v>
      </c>
      <c r="AC59" t="s">
        <v>2004</v>
      </c>
      <c r="AD59" t="s">
        <v>2005</v>
      </c>
      <c r="AE59" t="s">
        <v>2006</v>
      </c>
      <c r="AF59" t="s">
        <v>2007</v>
      </c>
      <c r="AG59" t="s">
        <v>2008</v>
      </c>
    </row>
    <row r="60" spans="1:33" x14ac:dyDescent="0.25">
      <c r="A60" s="106" t="s">
        <v>277</v>
      </c>
      <c r="B60" t="s">
        <v>2009</v>
      </c>
      <c r="C60" t="s">
        <v>2010</v>
      </c>
      <c r="D60" t="s">
        <v>2011</v>
      </c>
      <c r="E60" t="s">
        <v>2012</v>
      </c>
      <c r="F60" t="s">
        <v>2013</v>
      </c>
      <c r="G60" t="s">
        <v>2014</v>
      </c>
      <c r="H60" t="s">
        <v>2015</v>
      </c>
      <c r="I60" t="s">
        <v>2016</v>
      </c>
      <c r="J60" t="s">
        <v>2017</v>
      </c>
      <c r="K60" t="s">
        <v>2018</v>
      </c>
      <c r="L60" t="s">
        <v>2019</v>
      </c>
      <c r="M60" t="s">
        <v>2020</v>
      </c>
      <c r="N60" t="s">
        <v>2021</v>
      </c>
      <c r="O60" t="s">
        <v>2022</v>
      </c>
      <c r="P60" t="s">
        <v>2023</v>
      </c>
      <c r="Q60" t="s">
        <v>2024</v>
      </c>
      <c r="R60" t="s">
        <v>2025</v>
      </c>
      <c r="S60" t="s">
        <v>2026</v>
      </c>
      <c r="T60" t="s">
        <v>2027</v>
      </c>
      <c r="U60" t="s">
        <v>2028</v>
      </c>
      <c r="V60" t="s">
        <v>2029</v>
      </c>
      <c r="W60" t="s">
        <v>2030</v>
      </c>
      <c r="X60" t="s">
        <v>2031</v>
      </c>
      <c r="Y60" t="s">
        <v>2032</v>
      </c>
      <c r="Z60" t="s">
        <v>2033</v>
      </c>
      <c r="AA60" t="s">
        <v>2034</v>
      </c>
      <c r="AB60" t="s">
        <v>2035</v>
      </c>
      <c r="AC60" t="s">
        <v>2036</v>
      </c>
      <c r="AD60" t="s">
        <v>2037</v>
      </c>
      <c r="AE60" t="s">
        <v>2038</v>
      </c>
      <c r="AF60" t="s">
        <v>2039</v>
      </c>
      <c r="AG60" t="s">
        <v>2040</v>
      </c>
    </row>
    <row r="61" spans="1:33" x14ac:dyDescent="0.25">
      <c r="A61" s="106" t="s">
        <v>278</v>
      </c>
      <c r="B61" t="s">
        <v>4078</v>
      </c>
      <c r="C61" t="s">
        <v>4079</v>
      </c>
      <c r="D61" t="s">
        <v>4080</v>
      </c>
      <c r="E61" t="s">
        <v>4081</v>
      </c>
      <c r="F61" t="s">
        <v>4082</v>
      </c>
      <c r="G61" t="s">
        <v>4083</v>
      </c>
      <c r="H61" t="s">
        <v>4084</v>
      </c>
      <c r="I61" t="s">
        <v>4085</v>
      </c>
      <c r="J61" t="s">
        <v>4086</v>
      </c>
      <c r="K61" t="s">
        <v>4087</v>
      </c>
      <c r="L61" t="s">
        <v>4088</v>
      </c>
      <c r="M61" t="s">
        <v>4089</v>
      </c>
      <c r="N61" t="s">
        <v>4090</v>
      </c>
      <c r="O61" t="s">
        <v>4091</v>
      </c>
      <c r="P61" t="s">
        <v>4092</v>
      </c>
      <c r="Q61" t="s">
        <v>4093</v>
      </c>
      <c r="R61" t="s">
        <v>4094</v>
      </c>
      <c r="S61" t="s">
        <v>4095</v>
      </c>
      <c r="T61" t="s">
        <v>4096</v>
      </c>
      <c r="U61" t="s">
        <v>4097</v>
      </c>
      <c r="V61" t="s">
        <v>4098</v>
      </c>
      <c r="W61" t="s">
        <v>4099</v>
      </c>
      <c r="X61" t="s">
        <v>4100</v>
      </c>
      <c r="Y61" t="s">
        <v>4101</v>
      </c>
      <c r="Z61" t="s">
        <v>4102</v>
      </c>
      <c r="AA61" t="s">
        <v>4103</v>
      </c>
      <c r="AB61" t="s">
        <v>4104</v>
      </c>
      <c r="AC61" t="s">
        <v>4105</v>
      </c>
      <c r="AD61" t="s">
        <v>4106</v>
      </c>
      <c r="AE61" t="s">
        <v>4107</v>
      </c>
      <c r="AF61" t="s">
        <v>4108</v>
      </c>
      <c r="AG61" t="s">
        <v>4109</v>
      </c>
    </row>
    <row r="62" spans="1:33" x14ac:dyDescent="0.25">
      <c r="A62" s="106" t="s">
        <v>279</v>
      </c>
      <c r="B62" t="s">
        <v>4110</v>
      </c>
      <c r="C62" t="s">
        <v>4111</v>
      </c>
      <c r="D62" t="s">
        <v>4112</v>
      </c>
      <c r="E62" t="s">
        <v>4113</v>
      </c>
      <c r="F62" t="s">
        <v>4114</v>
      </c>
      <c r="G62" t="s">
        <v>4115</v>
      </c>
      <c r="H62" t="s">
        <v>4116</v>
      </c>
      <c r="I62" t="s">
        <v>4117</v>
      </c>
      <c r="J62" t="s">
        <v>4118</v>
      </c>
      <c r="K62" t="s">
        <v>4119</v>
      </c>
      <c r="L62" t="s">
        <v>4120</v>
      </c>
      <c r="M62" t="s">
        <v>4121</v>
      </c>
      <c r="N62" t="s">
        <v>4122</v>
      </c>
      <c r="O62" t="s">
        <v>4123</v>
      </c>
      <c r="P62" t="s">
        <v>4124</v>
      </c>
      <c r="Q62" t="s">
        <v>4125</v>
      </c>
      <c r="R62" t="s">
        <v>4126</v>
      </c>
      <c r="S62" t="s">
        <v>4127</v>
      </c>
      <c r="T62" t="s">
        <v>4128</v>
      </c>
      <c r="U62" t="s">
        <v>4129</v>
      </c>
      <c r="V62" t="s">
        <v>4130</v>
      </c>
      <c r="W62" t="s">
        <v>4131</v>
      </c>
      <c r="X62" t="s">
        <v>4132</v>
      </c>
      <c r="Y62" t="s">
        <v>4133</v>
      </c>
      <c r="Z62" t="s">
        <v>4134</v>
      </c>
      <c r="AA62" t="s">
        <v>4135</v>
      </c>
      <c r="AB62" t="s">
        <v>4136</v>
      </c>
      <c r="AC62" t="s">
        <v>4137</v>
      </c>
      <c r="AD62" t="s">
        <v>4138</v>
      </c>
      <c r="AE62" t="s">
        <v>4139</v>
      </c>
      <c r="AF62" t="s">
        <v>4140</v>
      </c>
      <c r="AG62" t="s">
        <v>4141</v>
      </c>
    </row>
    <row r="63" spans="1:33" x14ac:dyDescent="0.25">
      <c r="A63" s="106" t="s">
        <v>280</v>
      </c>
      <c r="B63" t="s">
        <v>3964</v>
      </c>
      <c r="C63" t="s">
        <v>4142</v>
      </c>
      <c r="D63" t="s">
        <v>556</v>
      </c>
      <c r="E63" t="s">
        <v>3964</v>
      </c>
      <c r="F63" t="s">
        <v>4143</v>
      </c>
      <c r="G63" t="s">
        <v>4144</v>
      </c>
      <c r="H63" t="s">
        <v>3964</v>
      </c>
      <c r="I63" t="s">
        <v>4145</v>
      </c>
      <c r="J63" t="s">
        <v>3964</v>
      </c>
      <c r="K63" t="s">
        <v>3964</v>
      </c>
      <c r="L63" t="s">
        <v>4142</v>
      </c>
      <c r="M63" t="s">
        <v>3964</v>
      </c>
      <c r="N63" t="s">
        <v>3964</v>
      </c>
      <c r="O63" t="s">
        <v>3964</v>
      </c>
      <c r="P63" t="s">
        <v>3964</v>
      </c>
      <c r="Q63" t="s">
        <v>3964</v>
      </c>
      <c r="R63" t="s">
        <v>4142</v>
      </c>
      <c r="S63" t="s">
        <v>3763</v>
      </c>
      <c r="T63" t="s">
        <v>3964</v>
      </c>
      <c r="U63" t="s">
        <v>3964</v>
      </c>
      <c r="V63" t="s">
        <v>562</v>
      </c>
      <c r="W63" t="s">
        <v>3964</v>
      </c>
      <c r="X63" t="s">
        <v>3769</v>
      </c>
      <c r="Y63" t="s">
        <v>3964</v>
      </c>
      <c r="Z63" t="s">
        <v>3964</v>
      </c>
      <c r="AA63" t="s">
        <v>560</v>
      </c>
      <c r="AB63" t="s">
        <v>4142</v>
      </c>
      <c r="AC63" t="s">
        <v>4142</v>
      </c>
      <c r="AD63" t="s">
        <v>3964</v>
      </c>
      <c r="AE63" t="s">
        <v>3964</v>
      </c>
      <c r="AF63" t="s">
        <v>4142</v>
      </c>
      <c r="AG63" t="s">
        <v>4142</v>
      </c>
    </row>
    <row r="64" spans="1:33" x14ac:dyDescent="0.25">
      <c r="A64" s="106" t="s">
        <v>281</v>
      </c>
      <c r="B64" t="s">
        <v>4146</v>
      </c>
      <c r="C64" t="s">
        <v>4147</v>
      </c>
      <c r="D64" t="s">
        <v>4148</v>
      </c>
      <c r="E64" t="s">
        <v>4149</v>
      </c>
      <c r="F64" t="s">
        <v>4150</v>
      </c>
      <c r="G64" t="s">
        <v>4151</v>
      </c>
      <c r="H64" t="s">
        <v>4152</v>
      </c>
      <c r="I64" t="s">
        <v>4153</v>
      </c>
      <c r="J64" t="s">
        <v>4154</v>
      </c>
      <c r="K64" t="s">
        <v>4155</v>
      </c>
      <c r="L64" t="s">
        <v>4156</v>
      </c>
      <c r="M64" t="s">
        <v>4157</v>
      </c>
      <c r="N64" t="s">
        <v>4158</v>
      </c>
      <c r="O64" t="s">
        <v>4159</v>
      </c>
      <c r="P64" t="s">
        <v>4160</v>
      </c>
      <c r="Q64" t="s">
        <v>4161</v>
      </c>
      <c r="R64" t="s">
        <v>4162</v>
      </c>
      <c r="S64" t="s">
        <v>4163</v>
      </c>
      <c r="T64" t="s">
        <v>4164</v>
      </c>
      <c r="U64" t="s">
        <v>4165</v>
      </c>
      <c r="V64" t="s">
        <v>4166</v>
      </c>
      <c r="W64" t="s">
        <v>4167</v>
      </c>
      <c r="X64" t="s">
        <v>4168</v>
      </c>
      <c r="Y64" t="s">
        <v>4169</v>
      </c>
      <c r="Z64" t="s">
        <v>4170</v>
      </c>
      <c r="AA64" t="s">
        <v>4171</v>
      </c>
      <c r="AB64" t="s">
        <v>4172</v>
      </c>
      <c r="AC64" t="s">
        <v>4173</v>
      </c>
      <c r="AD64" t="s">
        <v>4174</v>
      </c>
      <c r="AE64" t="s">
        <v>4175</v>
      </c>
      <c r="AF64" t="s">
        <v>4176</v>
      </c>
      <c r="AG64" t="s">
        <v>4177</v>
      </c>
    </row>
    <row r="65" spans="1:33" x14ac:dyDescent="0.25">
      <c r="A65" s="106" t="s">
        <v>282</v>
      </c>
      <c r="B65" t="s">
        <v>4178</v>
      </c>
      <c r="C65" t="s">
        <v>4179</v>
      </c>
      <c r="D65" t="s">
        <v>4180</v>
      </c>
      <c r="E65" t="s">
        <v>4181</v>
      </c>
      <c r="F65" t="s">
        <v>4181</v>
      </c>
      <c r="G65" t="s">
        <v>4181</v>
      </c>
      <c r="H65" t="s">
        <v>4181</v>
      </c>
      <c r="I65" t="s">
        <v>4181</v>
      </c>
      <c r="J65" t="s">
        <v>4181</v>
      </c>
      <c r="K65" t="s">
        <v>4182</v>
      </c>
      <c r="L65" t="s">
        <v>4183</v>
      </c>
      <c r="M65" t="s">
        <v>4184</v>
      </c>
      <c r="N65" t="s">
        <v>4185</v>
      </c>
      <c r="O65" t="s">
        <v>4186</v>
      </c>
      <c r="P65" t="s">
        <v>4181</v>
      </c>
      <c r="Q65" t="s">
        <v>4187</v>
      </c>
      <c r="R65" t="s">
        <v>4047</v>
      </c>
      <c r="S65" t="s">
        <v>4188</v>
      </c>
      <c r="T65" t="s">
        <v>4189</v>
      </c>
      <c r="U65" t="s">
        <v>4181</v>
      </c>
      <c r="V65" t="s">
        <v>4190</v>
      </c>
      <c r="W65" t="s">
        <v>4064</v>
      </c>
      <c r="X65" t="s">
        <v>4181</v>
      </c>
      <c r="Y65" t="s">
        <v>4185</v>
      </c>
      <c r="Z65" t="s">
        <v>4055</v>
      </c>
      <c r="AA65" t="s">
        <v>4181</v>
      </c>
      <c r="AB65" t="s">
        <v>4179</v>
      </c>
      <c r="AC65" t="s">
        <v>4191</v>
      </c>
      <c r="AD65" t="s">
        <v>4192</v>
      </c>
      <c r="AE65" t="s">
        <v>4181</v>
      </c>
      <c r="AF65" t="s">
        <v>4068</v>
      </c>
      <c r="AG65" t="s">
        <v>4181</v>
      </c>
    </row>
    <row r="66" spans="1:33" x14ac:dyDescent="0.25">
      <c r="A66" s="106" t="s">
        <v>283</v>
      </c>
      <c r="B66" t="s">
        <v>4193</v>
      </c>
      <c r="C66" t="s">
        <v>4194</v>
      </c>
      <c r="D66" t="s">
        <v>4195</v>
      </c>
      <c r="E66" t="s">
        <v>3981</v>
      </c>
      <c r="F66" t="s">
        <v>3981</v>
      </c>
      <c r="G66" t="s">
        <v>3971</v>
      </c>
      <c r="H66" t="s">
        <v>4196</v>
      </c>
      <c r="I66" t="s">
        <v>4197</v>
      </c>
      <c r="J66" t="s">
        <v>4198</v>
      </c>
      <c r="K66" t="s">
        <v>4199</v>
      </c>
      <c r="L66" t="s">
        <v>4200</v>
      </c>
      <c r="M66" t="s">
        <v>4201</v>
      </c>
      <c r="N66" t="s">
        <v>3981</v>
      </c>
      <c r="O66" t="s">
        <v>3971</v>
      </c>
      <c r="P66" t="s">
        <v>3981</v>
      </c>
      <c r="Q66" t="s">
        <v>4202</v>
      </c>
      <c r="R66" t="s">
        <v>3971</v>
      </c>
      <c r="S66" t="s">
        <v>4203</v>
      </c>
      <c r="T66" t="s">
        <v>4204</v>
      </c>
      <c r="U66" t="s">
        <v>4205</v>
      </c>
      <c r="V66" t="s">
        <v>4206</v>
      </c>
      <c r="W66" t="s">
        <v>3981</v>
      </c>
      <c r="X66" t="s">
        <v>3971</v>
      </c>
      <c r="Y66" t="s">
        <v>3971</v>
      </c>
      <c r="Z66" t="s">
        <v>4207</v>
      </c>
      <c r="AA66" t="s">
        <v>4197</v>
      </c>
      <c r="AB66" t="s">
        <v>4196</v>
      </c>
      <c r="AC66" t="s">
        <v>3981</v>
      </c>
      <c r="AD66" t="s">
        <v>4208</v>
      </c>
      <c r="AE66" t="s">
        <v>3971</v>
      </c>
      <c r="AF66" t="s">
        <v>4196</v>
      </c>
      <c r="AG66" t="s">
        <v>4183</v>
      </c>
    </row>
    <row r="67" spans="1:33" x14ac:dyDescent="0.25">
      <c r="A67" s="106" t="s">
        <v>284</v>
      </c>
      <c r="B67" t="s">
        <v>3967</v>
      </c>
      <c r="C67" t="s">
        <v>4209</v>
      </c>
      <c r="D67" t="s">
        <v>4210</v>
      </c>
      <c r="E67" t="s">
        <v>4211</v>
      </c>
      <c r="F67" t="s">
        <v>3669</v>
      </c>
      <c r="G67" t="s">
        <v>3669</v>
      </c>
      <c r="H67" t="s">
        <v>4212</v>
      </c>
      <c r="I67" t="s">
        <v>3771</v>
      </c>
      <c r="J67" t="s">
        <v>3666</v>
      </c>
      <c r="K67" t="s">
        <v>4211</v>
      </c>
      <c r="L67" t="s">
        <v>4211</v>
      </c>
      <c r="M67" t="s">
        <v>4211</v>
      </c>
      <c r="N67" t="s">
        <v>4211</v>
      </c>
      <c r="O67" t="s">
        <v>4211</v>
      </c>
      <c r="P67" t="s">
        <v>4211</v>
      </c>
      <c r="Q67" t="s">
        <v>4211</v>
      </c>
      <c r="R67" t="s">
        <v>4211</v>
      </c>
      <c r="S67" t="s">
        <v>4211</v>
      </c>
      <c r="T67" t="s">
        <v>3759</v>
      </c>
      <c r="U67" t="s">
        <v>4213</v>
      </c>
      <c r="V67" t="s">
        <v>3771</v>
      </c>
      <c r="W67" t="s">
        <v>4211</v>
      </c>
      <c r="X67" t="s">
        <v>4211</v>
      </c>
      <c r="Y67" t="s">
        <v>4211</v>
      </c>
      <c r="Z67" t="s">
        <v>4214</v>
      </c>
      <c r="AA67" t="s">
        <v>4211</v>
      </c>
      <c r="AB67" t="s">
        <v>557</v>
      </c>
      <c r="AC67" t="s">
        <v>4211</v>
      </c>
      <c r="AD67" t="s">
        <v>4211</v>
      </c>
      <c r="AE67" t="s">
        <v>4211</v>
      </c>
      <c r="AF67" t="s">
        <v>4215</v>
      </c>
      <c r="AG67" t="s">
        <v>3673</v>
      </c>
    </row>
    <row r="68" spans="1:33" x14ac:dyDescent="0.25">
      <c r="A68" s="106" t="s">
        <v>285</v>
      </c>
      <c r="B68" t="s">
        <v>4216</v>
      </c>
      <c r="C68" t="s">
        <v>4217</v>
      </c>
      <c r="D68" t="s">
        <v>4218</v>
      </c>
      <c r="E68" t="s">
        <v>4219</v>
      </c>
      <c r="F68" t="s">
        <v>4220</v>
      </c>
      <c r="G68" t="s">
        <v>4221</v>
      </c>
      <c r="H68" t="s">
        <v>4222</v>
      </c>
      <c r="I68" t="s">
        <v>4223</v>
      </c>
      <c r="J68" t="s">
        <v>4224</v>
      </c>
      <c r="K68" t="s">
        <v>4225</v>
      </c>
      <c r="L68" t="s">
        <v>4226</v>
      </c>
      <c r="M68" t="s">
        <v>4227</v>
      </c>
      <c r="N68" t="s">
        <v>4228</v>
      </c>
      <c r="O68" t="s">
        <v>4229</v>
      </c>
      <c r="P68" t="s">
        <v>4230</v>
      </c>
      <c r="Q68" t="s">
        <v>4231</v>
      </c>
      <c r="R68" t="s">
        <v>4232</v>
      </c>
      <c r="S68" t="s">
        <v>4233</v>
      </c>
      <c r="T68" t="s">
        <v>4234</v>
      </c>
      <c r="U68" t="s">
        <v>4235</v>
      </c>
      <c r="V68" t="s">
        <v>4236</v>
      </c>
      <c r="W68" t="s">
        <v>4237</v>
      </c>
      <c r="X68" t="s">
        <v>4238</v>
      </c>
      <c r="Y68" t="s">
        <v>4239</v>
      </c>
      <c r="Z68" t="s">
        <v>4240</v>
      </c>
      <c r="AA68" t="s">
        <v>4241</v>
      </c>
      <c r="AB68" t="s">
        <v>4242</v>
      </c>
      <c r="AC68" t="s">
        <v>4243</v>
      </c>
      <c r="AD68" t="s">
        <v>4244</v>
      </c>
      <c r="AE68" t="s">
        <v>4245</v>
      </c>
      <c r="AF68" t="s">
        <v>4246</v>
      </c>
      <c r="AG68" t="s">
        <v>4247</v>
      </c>
    </row>
    <row r="69" spans="1:33" x14ac:dyDescent="0.25">
      <c r="A69" s="106" t="s">
        <v>286</v>
      </c>
      <c r="B69" t="s">
        <v>2286</v>
      </c>
      <c r="C69" t="s">
        <v>2287</v>
      </c>
      <c r="D69" t="s">
        <v>2288</v>
      </c>
      <c r="E69" t="s">
        <v>2289</v>
      </c>
      <c r="F69" t="s">
        <v>2290</v>
      </c>
      <c r="G69" t="s">
        <v>2291</v>
      </c>
      <c r="H69" t="s">
        <v>2292</v>
      </c>
      <c r="I69" t="s">
        <v>2293</v>
      </c>
      <c r="J69" t="s">
        <v>2294</v>
      </c>
      <c r="K69" t="s">
        <v>2295</v>
      </c>
      <c r="L69" t="s">
        <v>2296</v>
      </c>
      <c r="M69" t="s">
        <v>2297</v>
      </c>
      <c r="N69" t="s">
        <v>2298</v>
      </c>
      <c r="O69" t="s">
        <v>2299</v>
      </c>
      <c r="P69" t="s">
        <v>2300</v>
      </c>
      <c r="Q69" t="s">
        <v>2301</v>
      </c>
      <c r="R69" t="s">
        <v>2302</v>
      </c>
      <c r="S69" t="s">
        <v>2303</v>
      </c>
      <c r="T69" t="s">
        <v>2304</v>
      </c>
      <c r="U69" t="s">
        <v>2305</v>
      </c>
      <c r="V69" t="s">
        <v>2306</v>
      </c>
      <c r="W69" t="s">
        <v>2307</v>
      </c>
      <c r="X69" t="s">
        <v>2308</v>
      </c>
      <c r="Y69" t="s">
        <v>2309</v>
      </c>
      <c r="Z69" t="s">
        <v>2310</v>
      </c>
      <c r="AA69" t="s">
        <v>2311</v>
      </c>
      <c r="AB69" t="s">
        <v>2312</v>
      </c>
      <c r="AC69" t="s">
        <v>2313</v>
      </c>
      <c r="AD69" t="s">
        <v>2314</v>
      </c>
      <c r="AE69" t="s">
        <v>2315</v>
      </c>
      <c r="AF69" t="s">
        <v>2316</v>
      </c>
      <c r="AG69" t="s">
        <v>2317</v>
      </c>
    </row>
    <row r="70" spans="1:33" x14ac:dyDescent="0.25">
      <c r="A70" s="106" t="s">
        <v>287</v>
      </c>
      <c r="B70" t="s">
        <v>4248</v>
      </c>
      <c r="C70" t="s">
        <v>4249</v>
      </c>
      <c r="D70" t="s">
        <v>4249</v>
      </c>
      <c r="E70" t="s">
        <v>4249</v>
      </c>
      <c r="F70" t="s">
        <v>4249</v>
      </c>
      <c r="G70" t="s">
        <v>4249</v>
      </c>
      <c r="H70" t="s">
        <v>4249</v>
      </c>
      <c r="I70" t="s">
        <v>4249</v>
      </c>
      <c r="J70" t="s">
        <v>4249</v>
      </c>
      <c r="K70" t="s">
        <v>4250</v>
      </c>
      <c r="L70" t="s">
        <v>4251</v>
      </c>
      <c r="M70" t="s">
        <v>4252</v>
      </c>
      <c r="N70" t="s">
        <v>4253</v>
      </c>
      <c r="O70" t="s">
        <v>4254</v>
      </c>
      <c r="P70" t="s">
        <v>4251</v>
      </c>
      <c r="Q70" t="s">
        <v>4255</v>
      </c>
      <c r="R70" t="s">
        <v>4256</v>
      </c>
      <c r="S70" t="s">
        <v>4254</v>
      </c>
      <c r="T70" t="s">
        <v>4257</v>
      </c>
      <c r="U70" t="s">
        <v>4258</v>
      </c>
      <c r="V70" t="s">
        <v>4259</v>
      </c>
      <c r="W70" t="s">
        <v>4260</v>
      </c>
      <c r="X70" t="s">
        <v>4249</v>
      </c>
      <c r="Y70" t="s">
        <v>3919</v>
      </c>
      <c r="Z70" t="s">
        <v>4261</v>
      </c>
      <c r="AA70" t="s">
        <v>4249</v>
      </c>
      <c r="AB70" t="s">
        <v>4262</v>
      </c>
      <c r="AC70" t="s">
        <v>4249</v>
      </c>
      <c r="AD70" t="s">
        <v>4263</v>
      </c>
      <c r="AE70" t="s">
        <v>4249</v>
      </c>
      <c r="AF70" t="s">
        <v>4264</v>
      </c>
      <c r="AG70" t="s">
        <v>3919</v>
      </c>
    </row>
    <row r="71" spans="1:33" x14ac:dyDescent="0.25">
      <c r="A71" s="106" t="s">
        <v>288</v>
      </c>
      <c r="B71" t="s">
        <v>4265</v>
      </c>
      <c r="C71" t="s">
        <v>4266</v>
      </c>
      <c r="D71" t="s">
        <v>4267</v>
      </c>
      <c r="E71" t="s">
        <v>4268</v>
      </c>
      <c r="F71" t="s">
        <v>4269</v>
      </c>
      <c r="G71" t="s">
        <v>4270</v>
      </c>
      <c r="H71" t="s">
        <v>4271</v>
      </c>
      <c r="I71" t="s">
        <v>4272</v>
      </c>
      <c r="J71" t="s">
        <v>4273</v>
      </c>
      <c r="K71" t="s">
        <v>4274</v>
      </c>
      <c r="L71" t="s">
        <v>4275</v>
      </c>
      <c r="M71" t="s">
        <v>4276</v>
      </c>
      <c r="N71" t="s">
        <v>4277</v>
      </c>
      <c r="O71" t="s">
        <v>4278</v>
      </c>
      <c r="P71" t="s">
        <v>4279</v>
      </c>
      <c r="Q71" t="s">
        <v>4280</v>
      </c>
      <c r="R71" t="s">
        <v>4281</v>
      </c>
      <c r="S71" t="s">
        <v>4282</v>
      </c>
      <c r="T71" t="s">
        <v>4283</v>
      </c>
      <c r="U71" t="s">
        <v>4284</v>
      </c>
      <c r="V71" t="s">
        <v>4285</v>
      </c>
      <c r="W71" t="s">
        <v>4286</v>
      </c>
      <c r="X71" t="s">
        <v>4287</v>
      </c>
      <c r="Y71" t="s">
        <v>4288</v>
      </c>
      <c r="Z71" t="s">
        <v>4289</v>
      </c>
      <c r="AA71" t="s">
        <v>4290</v>
      </c>
      <c r="AB71" t="s">
        <v>4291</v>
      </c>
      <c r="AC71" t="s">
        <v>4292</v>
      </c>
      <c r="AD71" t="s">
        <v>4293</v>
      </c>
      <c r="AE71" t="s">
        <v>4294</v>
      </c>
      <c r="AF71" t="s">
        <v>4295</v>
      </c>
      <c r="AG71" t="s">
        <v>4296</v>
      </c>
    </row>
    <row r="72" spans="1:33" x14ac:dyDescent="0.25">
      <c r="A72" s="106" t="s">
        <v>289</v>
      </c>
      <c r="B72" t="s">
        <v>2382</v>
      </c>
      <c r="C72" t="s">
        <v>2383</v>
      </c>
      <c r="D72" t="s">
        <v>2384</v>
      </c>
      <c r="E72" t="s">
        <v>2385</v>
      </c>
      <c r="F72" t="s">
        <v>2386</v>
      </c>
      <c r="G72" t="s">
        <v>2387</v>
      </c>
      <c r="H72" t="s">
        <v>2388</v>
      </c>
      <c r="I72" t="s">
        <v>2389</v>
      </c>
      <c r="J72" t="s">
        <v>2390</v>
      </c>
      <c r="K72" t="s">
        <v>2391</v>
      </c>
      <c r="L72" t="s">
        <v>2392</v>
      </c>
      <c r="M72" t="s">
        <v>2393</v>
      </c>
      <c r="N72" t="s">
        <v>2394</v>
      </c>
      <c r="O72" t="s">
        <v>2395</v>
      </c>
      <c r="P72" t="s">
        <v>2396</v>
      </c>
      <c r="Q72" t="s">
        <v>2397</v>
      </c>
      <c r="R72" t="s">
        <v>2398</v>
      </c>
      <c r="S72" t="s">
        <v>2399</v>
      </c>
      <c r="T72" t="s">
        <v>2400</v>
      </c>
      <c r="U72" t="s">
        <v>2401</v>
      </c>
      <c r="V72" t="s">
        <v>2402</v>
      </c>
      <c r="W72" t="s">
        <v>2403</v>
      </c>
      <c r="X72" t="s">
        <v>2404</v>
      </c>
      <c r="Y72" t="s">
        <v>2405</v>
      </c>
      <c r="Z72" t="s">
        <v>2406</v>
      </c>
      <c r="AA72" t="s">
        <v>2407</v>
      </c>
      <c r="AB72" t="s">
        <v>2408</v>
      </c>
      <c r="AC72" t="s">
        <v>2409</v>
      </c>
      <c r="AD72" t="s">
        <v>2410</v>
      </c>
      <c r="AE72" t="s">
        <v>2411</v>
      </c>
      <c r="AF72" t="s">
        <v>2412</v>
      </c>
      <c r="AG72" t="s">
        <v>2413</v>
      </c>
    </row>
    <row r="73" spans="1:33" x14ac:dyDescent="0.25">
      <c r="A73" s="106" t="s">
        <v>290</v>
      </c>
      <c r="B73" t="s">
        <v>2414</v>
      </c>
      <c r="C73" t="s">
        <v>2415</v>
      </c>
      <c r="D73" t="s">
        <v>2416</v>
      </c>
      <c r="E73" t="s">
        <v>2417</v>
      </c>
      <c r="F73" t="s">
        <v>2418</v>
      </c>
      <c r="G73" t="s">
        <v>2419</v>
      </c>
      <c r="H73" t="s">
        <v>2420</v>
      </c>
      <c r="I73" t="s">
        <v>2421</v>
      </c>
      <c r="J73" t="s">
        <v>2422</v>
      </c>
      <c r="K73" t="s">
        <v>2423</v>
      </c>
      <c r="L73" t="s">
        <v>2424</v>
      </c>
      <c r="M73" t="s">
        <v>2425</v>
      </c>
      <c r="N73" t="s">
        <v>2426</v>
      </c>
      <c r="O73" t="s">
        <v>2427</v>
      </c>
      <c r="P73" t="s">
        <v>2428</v>
      </c>
      <c r="Q73" t="s">
        <v>2429</v>
      </c>
      <c r="R73" t="s">
        <v>2430</v>
      </c>
      <c r="S73" t="s">
        <v>2431</v>
      </c>
      <c r="T73" t="s">
        <v>2432</v>
      </c>
      <c r="U73" t="s">
        <v>2433</v>
      </c>
      <c r="V73" t="s">
        <v>2434</v>
      </c>
      <c r="W73" t="s">
        <v>2435</v>
      </c>
      <c r="X73" t="s">
        <v>2436</v>
      </c>
      <c r="Y73" t="s">
        <v>2437</v>
      </c>
      <c r="Z73" t="s">
        <v>2438</v>
      </c>
      <c r="AA73" t="s">
        <v>2439</v>
      </c>
      <c r="AB73" t="s">
        <v>2440</v>
      </c>
      <c r="AC73" t="s">
        <v>2441</v>
      </c>
      <c r="AD73" t="s">
        <v>2442</v>
      </c>
      <c r="AE73" t="s">
        <v>2443</v>
      </c>
      <c r="AF73" t="s">
        <v>2444</v>
      </c>
      <c r="AG73" t="s">
        <v>2445</v>
      </c>
    </row>
    <row r="74" spans="1:33" x14ac:dyDescent="0.25">
      <c r="A74" s="106" t="s">
        <v>331</v>
      </c>
      <c r="B74" t="s">
        <v>2446</v>
      </c>
      <c r="C74" t="s">
        <v>2447</v>
      </c>
      <c r="D74" t="s">
        <v>2448</v>
      </c>
      <c r="E74" t="s">
        <v>2449</v>
      </c>
      <c r="F74" t="s">
        <v>2450</v>
      </c>
      <c r="G74" t="s">
        <v>2451</v>
      </c>
      <c r="H74" t="s">
        <v>2452</v>
      </c>
      <c r="I74" t="s">
        <v>2453</v>
      </c>
      <c r="J74" t="s">
        <v>2454</v>
      </c>
      <c r="K74" t="s">
        <v>2455</v>
      </c>
      <c r="L74" t="s">
        <v>2456</v>
      </c>
      <c r="M74" t="s">
        <v>2457</v>
      </c>
      <c r="N74" t="s">
        <v>2458</v>
      </c>
      <c r="O74" t="s">
        <v>2459</v>
      </c>
      <c r="P74" t="s">
        <v>2460</v>
      </c>
      <c r="Q74" t="s">
        <v>2461</v>
      </c>
      <c r="R74" t="s">
        <v>2462</v>
      </c>
      <c r="S74" t="s">
        <v>2463</v>
      </c>
      <c r="T74" t="s">
        <v>2464</v>
      </c>
      <c r="U74" t="s">
        <v>2465</v>
      </c>
      <c r="V74" t="s">
        <v>2466</v>
      </c>
      <c r="W74" t="s">
        <v>2467</v>
      </c>
      <c r="X74" t="s">
        <v>2468</v>
      </c>
      <c r="Y74" t="s">
        <v>2469</v>
      </c>
      <c r="Z74" t="s">
        <v>2470</v>
      </c>
      <c r="AA74" t="s">
        <v>2471</v>
      </c>
      <c r="AB74" t="s">
        <v>2472</v>
      </c>
      <c r="AC74" t="s">
        <v>2473</v>
      </c>
      <c r="AD74" t="s">
        <v>2474</v>
      </c>
      <c r="AE74" t="s">
        <v>2475</v>
      </c>
      <c r="AF74" t="s">
        <v>2476</v>
      </c>
      <c r="AG74" t="s">
        <v>2477</v>
      </c>
    </row>
    <row r="75" spans="1:33" x14ac:dyDescent="0.25">
      <c r="A75" s="106" t="s">
        <v>292</v>
      </c>
      <c r="B75" t="s">
        <v>2478</v>
      </c>
      <c r="C75" t="s">
        <v>2479</v>
      </c>
      <c r="D75" t="s">
        <v>2480</v>
      </c>
      <c r="E75" t="s">
        <v>2481</v>
      </c>
      <c r="F75" t="s">
        <v>2482</v>
      </c>
      <c r="G75" t="s">
        <v>2483</v>
      </c>
      <c r="H75" t="s">
        <v>2484</v>
      </c>
      <c r="I75" t="s">
        <v>2485</v>
      </c>
      <c r="J75" t="s">
        <v>2486</v>
      </c>
      <c r="K75" t="s">
        <v>2487</v>
      </c>
      <c r="L75" t="s">
        <v>2488</v>
      </c>
      <c r="M75" t="s">
        <v>2489</v>
      </c>
      <c r="N75" t="s">
        <v>2490</v>
      </c>
      <c r="O75" t="s">
        <v>2491</v>
      </c>
      <c r="P75" t="s">
        <v>2492</v>
      </c>
      <c r="Q75" t="s">
        <v>2493</v>
      </c>
      <c r="R75" t="s">
        <v>2494</v>
      </c>
      <c r="S75" t="s">
        <v>2495</v>
      </c>
      <c r="T75" t="s">
        <v>2496</v>
      </c>
      <c r="U75" t="s">
        <v>2497</v>
      </c>
      <c r="V75" t="s">
        <v>2498</v>
      </c>
      <c r="W75" t="s">
        <v>2499</v>
      </c>
      <c r="X75" t="s">
        <v>2500</v>
      </c>
      <c r="Y75" t="s">
        <v>2501</v>
      </c>
      <c r="Z75" t="s">
        <v>2502</v>
      </c>
      <c r="AA75" t="s">
        <v>2503</v>
      </c>
      <c r="AB75" t="s">
        <v>2504</v>
      </c>
      <c r="AC75" t="s">
        <v>2505</v>
      </c>
      <c r="AD75" t="s">
        <v>2506</v>
      </c>
      <c r="AE75" t="s">
        <v>2507</v>
      </c>
      <c r="AF75" t="s">
        <v>2508</v>
      </c>
      <c r="AG75" t="s">
        <v>2509</v>
      </c>
    </row>
    <row r="76" spans="1:33" x14ac:dyDescent="0.25">
      <c r="A76" s="106" t="s">
        <v>293</v>
      </c>
      <c r="B76" t="s">
        <v>2510</v>
      </c>
      <c r="C76" t="s">
        <v>2511</v>
      </c>
      <c r="D76" t="s">
        <v>2512</v>
      </c>
      <c r="E76" t="s">
        <v>2513</v>
      </c>
      <c r="F76" t="s">
        <v>2514</v>
      </c>
      <c r="G76" t="s">
        <v>2515</v>
      </c>
      <c r="H76" t="s">
        <v>2516</v>
      </c>
      <c r="I76" t="s">
        <v>2517</v>
      </c>
      <c r="J76" t="s">
        <v>2518</v>
      </c>
      <c r="K76" t="s">
        <v>2519</v>
      </c>
      <c r="L76" t="s">
        <v>2520</v>
      </c>
      <c r="M76" t="s">
        <v>2521</v>
      </c>
      <c r="N76" t="s">
        <v>2522</v>
      </c>
      <c r="O76" t="s">
        <v>2523</v>
      </c>
      <c r="P76" t="s">
        <v>2524</v>
      </c>
      <c r="Q76" t="s">
        <v>2525</v>
      </c>
      <c r="R76" t="s">
        <v>2526</v>
      </c>
      <c r="S76" t="s">
        <v>2527</v>
      </c>
      <c r="T76" t="s">
        <v>2528</v>
      </c>
      <c r="U76" t="s">
        <v>2529</v>
      </c>
      <c r="V76" t="s">
        <v>2530</v>
      </c>
      <c r="W76" t="s">
        <v>2531</v>
      </c>
      <c r="X76" t="s">
        <v>2532</v>
      </c>
      <c r="Y76" t="s">
        <v>2533</v>
      </c>
      <c r="Z76" t="s">
        <v>2534</v>
      </c>
      <c r="AA76" t="s">
        <v>2535</v>
      </c>
      <c r="AB76" t="s">
        <v>2536</v>
      </c>
      <c r="AC76" t="s">
        <v>2537</v>
      </c>
      <c r="AD76" t="s">
        <v>2538</v>
      </c>
      <c r="AE76" t="s">
        <v>2539</v>
      </c>
      <c r="AF76" t="s">
        <v>2540</v>
      </c>
      <c r="AG76" t="s">
        <v>2541</v>
      </c>
    </row>
    <row r="77" spans="1:33" x14ac:dyDescent="0.25">
      <c r="A77" s="106" t="s">
        <v>294</v>
      </c>
      <c r="B77" t="s">
        <v>2542</v>
      </c>
      <c r="C77" t="s">
        <v>2543</v>
      </c>
      <c r="D77" t="s">
        <v>2544</v>
      </c>
      <c r="E77" t="s">
        <v>2545</v>
      </c>
      <c r="F77" t="s">
        <v>2546</v>
      </c>
      <c r="G77" t="s">
        <v>2547</v>
      </c>
      <c r="H77" t="s">
        <v>2548</v>
      </c>
      <c r="I77" t="s">
        <v>2549</v>
      </c>
      <c r="J77" t="s">
        <v>2550</v>
      </c>
      <c r="K77" t="s">
        <v>2551</v>
      </c>
      <c r="L77" t="s">
        <v>2552</v>
      </c>
      <c r="M77" t="s">
        <v>2553</v>
      </c>
      <c r="N77" t="s">
        <v>2554</v>
      </c>
      <c r="O77" t="s">
        <v>2555</v>
      </c>
      <c r="P77" t="s">
        <v>2556</v>
      </c>
      <c r="Q77" t="s">
        <v>2557</v>
      </c>
      <c r="R77" t="s">
        <v>2558</v>
      </c>
      <c r="S77" t="s">
        <v>2559</v>
      </c>
      <c r="T77" t="s">
        <v>2560</v>
      </c>
      <c r="U77" t="s">
        <v>2561</v>
      </c>
      <c r="V77" t="s">
        <v>2562</v>
      </c>
      <c r="W77" t="s">
        <v>2563</v>
      </c>
      <c r="X77" t="s">
        <v>2564</v>
      </c>
      <c r="Y77" t="s">
        <v>2565</v>
      </c>
      <c r="Z77" t="s">
        <v>2566</v>
      </c>
      <c r="AA77" t="s">
        <v>2567</v>
      </c>
      <c r="AB77" t="s">
        <v>2568</v>
      </c>
      <c r="AC77" t="s">
        <v>2569</v>
      </c>
      <c r="AD77" t="s">
        <v>2570</v>
      </c>
      <c r="AE77" t="s">
        <v>2571</v>
      </c>
      <c r="AF77" t="s">
        <v>2572</v>
      </c>
      <c r="AG77" t="s">
        <v>2573</v>
      </c>
    </row>
    <row r="78" spans="1:33" x14ac:dyDescent="0.25">
      <c r="A78" s="106" t="s">
        <v>295</v>
      </c>
      <c r="B78" t="s">
        <v>2574</v>
      </c>
      <c r="C78" t="s">
        <v>2575</v>
      </c>
      <c r="D78" t="s">
        <v>2576</v>
      </c>
      <c r="E78" t="s">
        <v>2577</v>
      </c>
      <c r="F78" t="s">
        <v>2578</v>
      </c>
      <c r="G78" t="s">
        <v>2579</v>
      </c>
      <c r="H78" t="s">
        <v>2580</v>
      </c>
      <c r="I78" t="s">
        <v>2581</v>
      </c>
      <c r="J78" t="s">
        <v>2582</v>
      </c>
      <c r="K78" t="s">
        <v>2583</v>
      </c>
      <c r="L78" t="s">
        <v>2584</v>
      </c>
      <c r="M78" t="s">
        <v>2585</v>
      </c>
      <c r="N78" t="s">
        <v>2586</v>
      </c>
      <c r="O78" t="s">
        <v>2587</v>
      </c>
      <c r="P78" t="s">
        <v>2588</v>
      </c>
      <c r="Q78" t="s">
        <v>2589</v>
      </c>
      <c r="R78" t="s">
        <v>2590</v>
      </c>
      <c r="S78" t="s">
        <v>2591</v>
      </c>
      <c r="T78" t="s">
        <v>2592</v>
      </c>
      <c r="U78" t="s">
        <v>2593</v>
      </c>
      <c r="V78" t="s">
        <v>2594</v>
      </c>
      <c r="W78" t="s">
        <v>2595</v>
      </c>
      <c r="X78" t="s">
        <v>2596</v>
      </c>
      <c r="Y78" t="s">
        <v>2597</v>
      </c>
      <c r="Z78" t="s">
        <v>2598</v>
      </c>
      <c r="AA78" t="s">
        <v>2599</v>
      </c>
      <c r="AB78" t="s">
        <v>2600</v>
      </c>
      <c r="AC78" t="s">
        <v>2601</v>
      </c>
      <c r="AD78" t="s">
        <v>2602</v>
      </c>
      <c r="AE78" t="s">
        <v>2603</v>
      </c>
      <c r="AF78" t="s">
        <v>2604</v>
      </c>
      <c r="AG78" t="s">
        <v>2605</v>
      </c>
    </row>
    <row r="79" spans="1:33" x14ac:dyDescent="0.25">
      <c r="A79" s="106" t="s">
        <v>296</v>
      </c>
      <c r="B79" t="s">
        <v>2606</v>
      </c>
      <c r="C79" t="s">
        <v>2607</v>
      </c>
      <c r="D79" t="s">
        <v>2608</v>
      </c>
      <c r="E79" t="s">
        <v>2609</v>
      </c>
      <c r="F79" t="s">
        <v>2610</v>
      </c>
      <c r="G79" t="s">
        <v>2611</v>
      </c>
      <c r="H79" t="s">
        <v>2612</v>
      </c>
      <c r="I79" t="s">
        <v>2613</v>
      </c>
      <c r="J79" t="s">
        <v>2614</v>
      </c>
      <c r="K79" t="s">
        <v>2615</v>
      </c>
      <c r="L79" t="s">
        <v>2616</v>
      </c>
      <c r="M79" t="s">
        <v>2617</v>
      </c>
      <c r="N79" t="s">
        <v>2618</v>
      </c>
      <c r="O79" t="s">
        <v>2619</v>
      </c>
      <c r="P79" t="s">
        <v>2620</v>
      </c>
      <c r="Q79" t="s">
        <v>2621</v>
      </c>
      <c r="R79" t="s">
        <v>2622</v>
      </c>
      <c r="S79" t="s">
        <v>2623</v>
      </c>
      <c r="T79" t="s">
        <v>2624</v>
      </c>
      <c r="U79" t="s">
        <v>2625</v>
      </c>
      <c r="V79" t="s">
        <v>2626</v>
      </c>
      <c r="W79" t="s">
        <v>2627</v>
      </c>
      <c r="X79" t="s">
        <v>2628</v>
      </c>
      <c r="Y79" t="s">
        <v>2629</v>
      </c>
      <c r="Z79" t="s">
        <v>2630</v>
      </c>
      <c r="AA79" t="s">
        <v>2631</v>
      </c>
      <c r="AB79" t="s">
        <v>2632</v>
      </c>
      <c r="AC79" t="s">
        <v>2633</v>
      </c>
      <c r="AD79" t="s">
        <v>2634</v>
      </c>
      <c r="AE79" t="s">
        <v>2635</v>
      </c>
      <c r="AF79" t="s">
        <v>2636</v>
      </c>
      <c r="AG79" t="s">
        <v>2637</v>
      </c>
    </row>
    <row r="80" spans="1:33" x14ac:dyDescent="0.25">
      <c r="A80" s="106" t="s">
        <v>297</v>
      </c>
      <c r="B80" t="s">
        <v>1173</v>
      </c>
      <c r="C80" t="s">
        <v>1173</v>
      </c>
      <c r="D80" t="s">
        <v>1173</v>
      </c>
      <c r="E80" t="s">
        <v>1173</v>
      </c>
      <c r="F80" t="s">
        <v>1173</v>
      </c>
      <c r="G80" t="s">
        <v>1173</v>
      </c>
      <c r="H80" t="s">
        <v>1173</v>
      </c>
      <c r="I80" t="s">
        <v>1173</v>
      </c>
      <c r="J80" t="s">
        <v>1173</v>
      </c>
      <c r="K80" t="s">
        <v>3764</v>
      </c>
      <c r="L80" t="s">
        <v>1173</v>
      </c>
      <c r="M80" t="s">
        <v>3967</v>
      </c>
      <c r="N80" t="s">
        <v>4215</v>
      </c>
      <c r="O80" t="s">
        <v>1173</v>
      </c>
      <c r="P80" t="s">
        <v>3764</v>
      </c>
      <c r="Q80" t="s">
        <v>3667</v>
      </c>
      <c r="R80" t="s">
        <v>1173</v>
      </c>
      <c r="S80" t="s">
        <v>3759</v>
      </c>
      <c r="T80" t="s">
        <v>1173</v>
      </c>
      <c r="U80" t="s">
        <v>1173</v>
      </c>
      <c r="V80" t="s">
        <v>3761</v>
      </c>
      <c r="W80" t="s">
        <v>4297</v>
      </c>
      <c r="X80" t="s">
        <v>1173</v>
      </c>
      <c r="Y80" t="s">
        <v>3764</v>
      </c>
      <c r="Z80" t="s">
        <v>3665</v>
      </c>
      <c r="AA80" t="s">
        <v>566</v>
      </c>
      <c r="AB80" t="s">
        <v>4298</v>
      </c>
      <c r="AC80" t="s">
        <v>1173</v>
      </c>
      <c r="AD80" t="s">
        <v>557</v>
      </c>
      <c r="AE80" t="s">
        <v>3768</v>
      </c>
      <c r="AF80" t="s">
        <v>1173</v>
      </c>
      <c r="AG80" t="s">
        <v>3967</v>
      </c>
    </row>
    <row r="81" spans="1:33" x14ac:dyDescent="0.25">
      <c r="A81" s="106" t="s">
        <v>298</v>
      </c>
      <c r="B81" t="s">
        <v>2669</v>
      </c>
      <c r="C81" t="s">
        <v>2670</v>
      </c>
      <c r="D81" t="s">
        <v>2671</v>
      </c>
      <c r="E81" t="s">
        <v>2672</v>
      </c>
      <c r="F81" t="s">
        <v>2673</v>
      </c>
      <c r="G81" t="s">
        <v>2674</v>
      </c>
      <c r="H81" t="s">
        <v>2675</v>
      </c>
      <c r="I81" t="s">
        <v>2676</v>
      </c>
      <c r="J81" t="s">
        <v>2677</v>
      </c>
      <c r="K81" t="s">
        <v>2678</v>
      </c>
      <c r="L81" t="s">
        <v>2679</v>
      </c>
      <c r="M81" t="s">
        <v>2680</v>
      </c>
      <c r="N81" t="s">
        <v>2681</v>
      </c>
      <c r="O81" t="s">
        <v>2682</v>
      </c>
      <c r="P81" t="s">
        <v>2683</v>
      </c>
      <c r="Q81" t="s">
        <v>2684</v>
      </c>
      <c r="R81" t="s">
        <v>2685</v>
      </c>
      <c r="S81" t="s">
        <v>2686</v>
      </c>
      <c r="T81" t="s">
        <v>2687</v>
      </c>
      <c r="U81" t="s">
        <v>2688</v>
      </c>
      <c r="V81" t="s">
        <v>2689</v>
      </c>
      <c r="W81" t="s">
        <v>2690</v>
      </c>
      <c r="X81" t="s">
        <v>2691</v>
      </c>
      <c r="Y81" t="s">
        <v>2692</v>
      </c>
      <c r="Z81" t="s">
        <v>2693</v>
      </c>
      <c r="AA81" t="s">
        <v>2694</v>
      </c>
      <c r="AB81" t="s">
        <v>2695</v>
      </c>
      <c r="AC81" t="s">
        <v>2696</v>
      </c>
      <c r="AD81" t="s">
        <v>2697</v>
      </c>
      <c r="AE81" t="s">
        <v>2698</v>
      </c>
      <c r="AF81" t="s">
        <v>2699</v>
      </c>
      <c r="AG81" t="s">
        <v>2700</v>
      </c>
    </row>
    <row r="82" spans="1:33" x14ac:dyDescent="0.25">
      <c r="A82" s="106" t="s">
        <v>299</v>
      </c>
      <c r="B82" t="s">
        <v>4299</v>
      </c>
      <c r="C82" t="s">
        <v>4300</v>
      </c>
      <c r="D82" t="s">
        <v>4301</v>
      </c>
      <c r="E82" t="s">
        <v>4302</v>
      </c>
      <c r="F82" t="s">
        <v>4303</v>
      </c>
      <c r="G82" t="s">
        <v>4304</v>
      </c>
      <c r="H82" t="s">
        <v>4305</v>
      </c>
      <c r="I82" t="s">
        <v>4306</v>
      </c>
      <c r="J82" t="s">
        <v>4307</v>
      </c>
      <c r="K82" t="s">
        <v>4308</v>
      </c>
      <c r="L82" t="s">
        <v>4309</v>
      </c>
      <c r="M82" t="s">
        <v>4310</v>
      </c>
      <c r="N82" t="s">
        <v>4311</v>
      </c>
      <c r="O82" t="s">
        <v>4312</v>
      </c>
      <c r="P82" t="s">
        <v>4313</v>
      </c>
      <c r="Q82" t="s">
        <v>4314</v>
      </c>
      <c r="R82" t="s">
        <v>4315</v>
      </c>
      <c r="S82" t="s">
        <v>4316</v>
      </c>
      <c r="T82" t="s">
        <v>4317</v>
      </c>
      <c r="U82" t="s">
        <v>4318</v>
      </c>
      <c r="V82" t="s">
        <v>4319</v>
      </c>
      <c r="W82" t="s">
        <v>4320</v>
      </c>
      <c r="X82" t="s">
        <v>4321</v>
      </c>
      <c r="Y82" t="s">
        <v>4322</v>
      </c>
      <c r="Z82" t="s">
        <v>4323</v>
      </c>
      <c r="AA82" t="s">
        <v>4324</v>
      </c>
      <c r="AB82" t="s">
        <v>4325</v>
      </c>
      <c r="AC82" t="s">
        <v>2695</v>
      </c>
      <c r="AD82" t="s">
        <v>4326</v>
      </c>
      <c r="AE82" t="s">
        <v>4327</v>
      </c>
      <c r="AF82" t="s">
        <v>4328</v>
      </c>
      <c r="AG82" t="s">
        <v>4329</v>
      </c>
    </row>
  </sheetData>
  <pageMargins left="0.75" right="0.75" top="1" bottom="1" header="0.5" footer="0.5"/>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08"/>
  <sheetViews>
    <sheetView workbookViewId="0">
      <selection activeCell="I19" sqref="I19"/>
    </sheetView>
  </sheetViews>
  <sheetFormatPr baseColWidth="10" defaultColWidth="9.140625" defaultRowHeight="15" x14ac:dyDescent="0.25"/>
  <cols>
    <col min="1" max="1" width="22" style="95" bestFit="1" customWidth="1"/>
  </cols>
  <sheetData>
    <row r="1" spans="1:5" x14ac:dyDescent="0.25">
      <c r="A1" t="s">
        <v>4330</v>
      </c>
      <c r="B1" s="106" t="s">
        <v>3371</v>
      </c>
      <c r="C1" s="106" t="s">
        <v>3372</v>
      </c>
      <c r="D1" s="106" t="s">
        <v>3373</v>
      </c>
      <c r="E1" s="106" t="s">
        <v>3374</v>
      </c>
    </row>
    <row r="2" spans="1:5" x14ac:dyDescent="0.25">
      <c r="A2" s="106" t="s">
        <v>2771</v>
      </c>
      <c r="B2" s="135">
        <v>0.46400000000000002</v>
      </c>
      <c r="C2" t="s">
        <v>3380</v>
      </c>
      <c r="D2" s="135">
        <v>1.7509999999999999</v>
      </c>
      <c r="E2" t="s">
        <v>3376</v>
      </c>
    </row>
    <row r="3" spans="1:5" x14ac:dyDescent="0.25">
      <c r="A3" s="106" t="s">
        <v>2772</v>
      </c>
      <c r="B3" s="135">
        <v>0.14699999999999999</v>
      </c>
      <c r="C3" t="s">
        <v>3380</v>
      </c>
      <c r="D3" s="135">
        <v>0.27300000000000002</v>
      </c>
      <c r="E3" t="s">
        <v>3379</v>
      </c>
    </row>
    <row r="4" spans="1:5" x14ac:dyDescent="0.25">
      <c r="A4" s="106" t="s">
        <v>2773</v>
      </c>
      <c r="B4" s="135">
        <v>0.65800000000000003</v>
      </c>
      <c r="C4" t="s">
        <v>3380</v>
      </c>
      <c r="D4" s="135">
        <v>0.749</v>
      </c>
      <c r="E4" t="s">
        <v>3379</v>
      </c>
    </row>
    <row r="5" spans="1:5" x14ac:dyDescent="0.25">
      <c r="A5" s="106" t="s">
        <v>2774</v>
      </c>
      <c r="B5" s="135">
        <v>0.31</v>
      </c>
      <c r="C5" t="s">
        <v>3376</v>
      </c>
      <c r="D5" s="135">
        <v>1.6060000000000001</v>
      </c>
      <c r="E5" t="s">
        <v>3379</v>
      </c>
    </row>
    <row r="6" spans="1:5" x14ac:dyDescent="0.25">
      <c r="A6" s="106" t="s">
        <v>2775</v>
      </c>
      <c r="B6" s="135">
        <v>0.59099999999999997</v>
      </c>
      <c r="C6" t="s">
        <v>3379</v>
      </c>
      <c r="D6" s="135">
        <v>0.59299999999999997</v>
      </c>
      <c r="E6" t="s">
        <v>3380</v>
      </c>
    </row>
    <row r="7" spans="1:5" x14ac:dyDescent="0.25">
      <c r="A7" s="106" t="s">
        <v>2776</v>
      </c>
      <c r="B7" s="135">
        <v>0.28299999999999997</v>
      </c>
      <c r="C7" t="s">
        <v>3380</v>
      </c>
      <c r="D7" s="135">
        <v>0.74099999999999999</v>
      </c>
      <c r="E7" t="s">
        <v>3379</v>
      </c>
    </row>
    <row r="8" spans="1:5" x14ac:dyDescent="0.25">
      <c r="A8" s="106" t="s">
        <v>2777</v>
      </c>
      <c r="B8" s="135">
        <v>139.548</v>
      </c>
      <c r="C8" t="s">
        <v>3379</v>
      </c>
      <c r="D8" s="135">
        <v>139.99799999999999</v>
      </c>
      <c r="E8" t="s">
        <v>3380</v>
      </c>
    </row>
    <row r="9" spans="1:5" x14ac:dyDescent="0.25">
      <c r="A9" s="106" t="s">
        <v>2778</v>
      </c>
      <c r="B9" s="135">
        <v>85.028999999999996</v>
      </c>
      <c r="C9" t="s">
        <v>3380</v>
      </c>
      <c r="D9" s="135">
        <v>222.51599999999999</v>
      </c>
      <c r="E9" t="s">
        <v>3379</v>
      </c>
    </row>
    <row r="10" spans="1:5" x14ac:dyDescent="0.25">
      <c r="A10" s="106" t="s">
        <v>2811</v>
      </c>
      <c r="B10" s="135">
        <v>7.3999999999999996E-2</v>
      </c>
      <c r="C10" t="s">
        <v>3403</v>
      </c>
      <c r="D10" s="135">
        <v>7.3999999999999996E-2</v>
      </c>
      <c r="E10" t="s">
        <v>3403</v>
      </c>
    </row>
    <row r="11" spans="1:5" x14ac:dyDescent="0.25">
      <c r="A11" s="106" t="s">
        <v>2812</v>
      </c>
      <c r="B11" s="135">
        <v>7.2999999999999995E-2</v>
      </c>
      <c r="C11" t="s">
        <v>3403</v>
      </c>
      <c r="D11" s="135">
        <v>7.2999999999999995E-2</v>
      </c>
      <c r="E11" t="s">
        <v>3403</v>
      </c>
    </row>
    <row r="12" spans="1:5" x14ac:dyDescent="0.25">
      <c r="A12" s="106" t="s">
        <v>2813</v>
      </c>
      <c r="B12" s="135">
        <v>0.17699999999999999</v>
      </c>
      <c r="C12" t="s">
        <v>3403</v>
      </c>
      <c r="D12" s="135">
        <v>0.17699999999999999</v>
      </c>
      <c r="E12" t="s">
        <v>3403</v>
      </c>
    </row>
    <row r="13" spans="1:5" x14ac:dyDescent="0.25">
      <c r="A13" s="106" t="s">
        <v>2814</v>
      </c>
      <c r="B13" s="135">
        <v>0.16700000000000001</v>
      </c>
      <c r="C13" t="s">
        <v>3403</v>
      </c>
      <c r="D13" s="135">
        <v>0.16700000000000001</v>
      </c>
      <c r="E13" t="s">
        <v>3403</v>
      </c>
    </row>
    <row r="14" spans="1:5" x14ac:dyDescent="0.25">
      <c r="A14" s="106" t="s">
        <v>2815</v>
      </c>
      <c r="B14" s="135">
        <v>0.14000000000000001</v>
      </c>
      <c r="C14" t="s">
        <v>3403</v>
      </c>
      <c r="D14" s="135">
        <v>0.14000000000000001</v>
      </c>
      <c r="E14" t="s">
        <v>3403</v>
      </c>
    </row>
    <row r="15" spans="1:5" x14ac:dyDescent="0.25">
      <c r="A15" s="106" t="s">
        <v>2816</v>
      </c>
      <c r="B15" s="135">
        <v>0.13800000000000001</v>
      </c>
      <c r="C15" t="s">
        <v>3403</v>
      </c>
      <c r="D15" s="135">
        <v>0.13800000000000001</v>
      </c>
      <c r="E15" t="s">
        <v>3403</v>
      </c>
    </row>
    <row r="16" spans="1:5" x14ac:dyDescent="0.25">
      <c r="A16" s="106" t="s">
        <v>2817</v>
      </c>
      <c r="B16" s="135">
        <v>14.962999999999999</v>
      </c>
      <c r="C16" t="s">
        <v>3403</v>
      </c>
      <c r="D16" s="135">
        <v>14.962999999999999</v>
      </c>
      <c r="E16" t="s">
        <v>3403</v>
      </c>
    </row>
    <row r="17" spans="1:5" x14ac:dyDescent="0.25">
      <c r="A17" s="106" t="s">
        <v>2764</v>
      </c>
      <c r="B17" s="135">
        <v>2E-3</v>
      </c>
      <c r="C17" t="s">
        <v>3390</v>
      </c>
      <c r="D17" s="135">
        <v>2E-3</v>
      </c>
      <c r="E17" t="s">
        <v>3390</v>
      </c>
    </row>
    <row r="18" spans="1:5" x14ac:dyDescent="0.25">
      <c r="A18" s="106" t="s">
        <v>2765</v>
      </c>
      <c r="B18" s="135">
        <v>0</v>
      </c>
      <c r="C18" t="s">
        <v>3391</v>
      </c>
      <c r="D18" s="135">
        <v>0</v>
      </c>
      <c r="E18" t="s">
        <v>3391</v>
      </c>
    </row>
    <row r="19" spans="1:5" x14ac:dyDescent="0.25">
      <c r="A19" s="106" t="s">
        <v>2766</v>
      </c>
      <c r="B19" s="135">
        <v>0</v>
      </c>
      <c r="C19" t="s">
        <v>3391</v>
      </c>
      <c r="D19" s="135">
        <v>0</v>
      </c>
      <c r="E19" t="s">
        <v>3391</v>
      </c>
    </row>
    <row r="20" spans="1:5" x14ac:dyDescent="0.25">
      <c r="A20" s="106" t="s">
        <v>2767</v>
      </c>
      <c r="B20" s="135">
        <v>0</v>
      </c>
      <c r="C20" t="s">
        <v>3391</v>
      </c>
      <c r="D20" s="135">
        <v>0</v>
      </c>
      <c r="E20" t="s">
        <v>3391</v>
      </c>
    </row>
    <row r="21" spans="1:5" x14ac:dyDescent="0.25">
      <c r="A21" s="106" t="s">
        <v>2768</v>
      </c>
      <c r="B21" s="135">
        <v>0</v>
      </c>
      <c r="C21" t="s">
        <v>3391</v>
      </c>
      <c r="D21" s="135">
        <v>0</v>
      </c>
      <c r="E21" t="s">
        <v>3391</v>
      </c>
    </row>
    <row r="22" spans="1:5" x14ac:dyDescent="0.25">
      <c r="A22" s="106" t="s">
        <v>2769</v>
      </c>
      <c r="B22" s="135">
        <v>0</v>
      </c>
      <c r="C22" t="s">
        <v>3391</v>
      </c>
      <c r="D22" s="135">
        <v>0</v>
      </c>
      <c r="E22" t="s">
        <v>3391</v>
      </c>
    </row>
    <row r="23" spans="1:5" x14ac:dyDescent="0.25">
      <c r="A23" s="106" t="s">
        <v>2770</v>
      </c>
      <c r="B23" s="135">
        <v>0</v>
      </c>
      <c r="C23" t="s">
        <v>3391</v>
      </c>
      <c r="D23" s="135">
        <v>0</v>
      </c>
      <c r="E23" t="s">
        <v>3391</v>
      </c>
    </row>
    <row r="24" spans="1:5" x14ac:dyDescent="0.25">
      <c r="A24" s="106" t="s">
        <v>2757</v>
      </c>
      <c r="B24" s="135">
        <v>2.0499999999999998</v>
      </c>
      <c r="C24" t="s">
        <v>4331</v>
      </c>
      <c r="D24" s="135">
        <v>6.3280000000000003</v>
      </c>
      <c r="E24" t="s">
        <v>3387</v>
      </c>
    </row>
    <row r="25" spans="1:5" x14ac:dyDescent="0.25">
      <c r="A25" s="106" t="s">
        <v>2758</v>
      </c>
      <c r="B25" s="135">
        <v>0.752</v>
      </c>
      <c r="C25" t="s">
        <v>4331</v>
      </c>
      <c r="D25" s="135">
        <v>9.016</v>
      </c>
      <c r="E25" t="s">
        <v>3387</v>
      </c>
    </row>
    <row r="26" spans="1:5" x14ac:dyDescent="0.25">
      <c r="A26" s="106" t="s">
        <v>2759</v>
      </c>
      <c r="B26" s="135">
        <v>3.0489999999999999</v>
      </c>
      <c r="C26" t="s">
        <v>4331</v>
      </c>
      <c r="D26" s="135">
        <v>4.6070000000000002</v>
      </c>
      <c r="E26" t="s">
        <v>3387</v>
      </c>
    </row>
    <row r="27" spans="1:5" x14ac:dyDescent="0.25">
      <c r="A27" s="106" t="s">
        <v>2760</v>
      </c>
      <c r="B27" s="135">
        <v>1.0549999999999999</v>
      </c>
      <c r="C27" t="s">
        <v>3388</v>
      </c>
      <c r="D27" s="135">
        <v>4.2779999999999996</v>
      </c>
      <c r="E27" t="s">
        <v>3387</v>
      </c>
    </row>
    <row r="28" spans="1:5" x14ac:dyDescent="0.25">
      <c r="A28" s="106" t="s">
        <v>2761</v>
      </c>
      <c r="B28" s="135">
        <v>4.46</v>
      </c>
      <c r="C28" t="s">
        <v>4331</v>
      </c>
      <c r="D28" s="135">
        <v>45.323</v>
      </c>
      <c r="E28" t="s">
        <v>3387</v>
      </c>
    </row>
    <row r="29" spans="1:5" x14ac:dyDescent="0.25">
      <c r="A29" s="106" t="s">
        <v>2762</v>
      </c>
      <c r="B29" s="135">
        <v>2.8809999999999998</v>
      </c>
      <c r="C29" t="s">
        <v>4331</v>
      </c>
      <c r="D29" s="135">
        <v>39.927</v>
      </c>
      <c r="E29" t="s">
        <v>3387</v>
      </c>
    </row>
    <row r="30" spans="1:5" x14ac:dyDescent="0.25">
      <c r="A30" s="106" t="s">
        <v>2763</v>
      </c>
      <c r="B30" s="135">
        <v>48.731999999999999</v>
      </c>
      <c r="C30" t="s">
        <v>4331</v>
      </c>
      <c r="D30" s="135">
        <v>495.21800000000002</v>
      </c>
      <c r="E30" t="s">
        <v>3387</v>
      </c>
    </row>
    <row r="31" spans="1:5" x14ac:dyDescent="0.25">
      <c r="A31" s="106" t="s">
        <v>2749</v>
      </c>
      <c r="B31" s="135">
        <v>6.0999999999999999E-2</v>
      </c>
      <c r="C31" t="s">
        <v>3386</v>
      </c>
      <c r="D31" s="135">
        <v>6.0999999999999999E-2</v>
      </c>
      <c r="E31" t="s">
        <v>3386</v>
      </c>
    </row>
    <row r="32" spans="1:5" x14ac:dyDescent="0.25">
      <c r="A32" s="106" t="s">
        <v>2750</v>
      </c>
      <c r="B32" s="135">
        <v>6.0999999999999999E-2</v>
      </c>
      <c r="C32" t="s">
        <v>3386</v>
      </c>
      <c r="D32" s="135">
        <v>6.0999999999999999E-2</v>
      </c>
      <c r="E32" t="s">
        <v>3386</v>
      </c>
    </row>
    <row r="33" spans="1:5" x14ac:dyDescent="0.25">
      <c r="A33" s="106" t="s">
        <v>2751</v>
      </c>
      <c r="B33" s="135">
        <v>2.1999999999999999E-2</v>
      </c>
      <c r="C33" t="s">
        <v>3385</v>
      </c>
      <c r="D33" s="135">
        <v>6.0999999999999999E-2</v>
      </c>
      <c r="E33" t="s">
        <v>3386</v>
      </c>
    </row>
    <row r="34" spans="1:5" x14ac:dyDescent="0.25">
      <c r="A34" s="106" t="s">
        <v>2752</v>
      </c>
      <c r="B34" s="135">
        <v>6.0999999999999999E-2</v>
      </c>
      <c r="C34" t="s">
        <v>3386</v>
      </c>
      <c r="D34" s="135">
        <v>6.0999999999999999E-2</v>
      </c>
      <c r="E34" t="s">
        <v>3386</v>
      </c>
    </row>
    <row r="35" spans="1:5" x14ac:dyDescent="0.25">
      <c r="A35" s="106" t="s">
        <v>2753</v>
      </c>
      <c r="B35" s="135">
        <v>1.9E-2</v>
      </c>
      <c r="C35" t="s">
        <v>3386</v>
      </c>
      <c r="D35" s="135">
        <v>1.9E-2</v>
      </c>
      <c r="E35" t="s">
        <v>3386</v>
      </c>
    </row>
    <row r="36" spans="1:5" x14ac:dyDescent="0.25">
      <c r="A36" s="106" t="s">
        <v>2754</v>
      </c>
      <c r="B36" s="135">
        <v>1.9E-2</v>
      </c>
      <c r="C36" t="s">
        <v>3386</v>
      </c>
      <c r="D36" s="135">
        <v>1.9E-2</v>
      </c>
      <c r="E36" t="s">
        <v>3386</v>
      </c>
    </row>
    <row r="37" spans="1:5" x14ac:dyDescent="0.25">
      <c r="A37" s="106" t="s">
        <v>2756</v>
      </c>
      <c r="B37" s="135">
        <v>2.1999999999999999E-2</v>
      </c>
      <c r="C37" t="s">
        <v>3385</v>
      </c>
      <c r="D37" s="135">
        <v>30.154</v>
      </c>
      <c r="E37" t="s">
        <v>3386</v>
      </c>
    </row>
    <row r="38" spans="1:5" x14ac:dyDescent="0.25">
      <c r="A38" s="106" t="s">
        <v>2755</v>
      </c>
      <c r="B38" s="135">
        <v>2.1999999999999999E-2</v>
      </c>
      <c r="C38" t="s">
        <v>3385</v>
      </c>
      <c r="D38" s="135">
        <v>19.827999999999999</v>
      </c>
      <c r="E38" t="s">
        <v>3386</v>
      </c>
    </row>
    <row r="39" spans="1:5" x14ac:dyDescent="0.25">
      <c r="A39" s="106" t="s">
        <v>2740</v>
      </c>
      <c r="B39" s="135">
        <v>0.188</v>
      </c>
      <c r="C39" t="s">
        <v>3388</v>
      </c>
      <c r="D39" s="135">
        <v>0.35899999999999999</v>
      </c>
      <c r="E39" t="s">
        <v>3384</v>
      </c>
    </row>
    <row r="40" spans="1:5" x14ac:dyDescent="0.25">
      <c r="A40" s="106" t="s">
        <v>2741</v>
      </c>
      <c r="B40" s="135">
        <v>6.8000000000000005E-2</v>
      </c>
      <c r="C40" t="s">
        <v>3388</v>
      </c>
      <c r="D40" s="135">
        <v>0.312</v>
      </c>
      <c r="E40" t="s">
        <v>3384</v>
      </c>
    </row>
    <row r="41" spans="1:5" x14ac:dyDescent="0.25">
      <c r="A41" s="106" t="s">
        <v>2742</v>
      </c>
      <c r="B41" s="135">
        <v>0.23899999999999999</v>
      </c>
      <c r="C41" t="s">
        <v>3379</v>
      </c>
      <c r="D41" s="135">
        <v>0.61699999999999999</v>
      </c>
      <c r="E41" t="s">
        <v>3384</v>
      </c>
    </row>
    <row r="42" spans="1:5" x14ac:dyDescent="0.25">
      <c r="A42" s="106" t="s">
        <v>2743</v>
      </c>
      <c r="B42" s="135">
        <v>0.63700000000000001</v>
      </c>
      <c r="C42" t="s">
        <v>3384</v>
      </c>
      <c r="D42" s="135">
        <v>0.83799999999999997</v>
      </c>
      <c r="E42" t="s">
        <v>3379</v>
      </c>
    </row>
    <row r="43" spans="1:5" x14ac:dyDescent="0.25">
      <c r="A43" s="106" t="s">
        <v>2744</v>
      </c>
      <c r="B43" s="135">
        <v>0.14099999999999999</v>
      </c>
      <c r="C43" t="s">
        <v>3384</v>
      </c>
      <c r="D43" s="135">
        <v>0.184</v>
      </c>
      <c r="E43" t="s">
        <v>3379</v>
      </c>
    </row>
    <row r="44" spans="1:5" x14ac:dyDescent="0.25">
      <c r="A44" s="106" t="s">
        <v>2745</v>
      </c>
      <c r="B44" s="135">
        <v>0.14099999999999999</v>
      </c>
      <c r="C44" t="s">
        <v>3384</v>
      </c>
      <c r="D44" s="135">
        <v>0.182</v>
      </c>
      <c r="E44" t="s">
        <v>3379</v>
      </c>
    </row>
    <row r="45" spans="1:5" x14ac:dyDescent="0.25">
      <c r="A45" s="106" t="s">
        <v>2747</v>
      </c>
      <c r="B45" s="135">
        <v>49.62</v>
      </c>
      <c r="C45" t="s">
        <v>3384</v>
      </c>
      <c r="D45" s="135">
        <v>64.608000000000004</v>
      </c>
      <c r="E45" t="s">
        <v>3379</v>
      </c>
    </row>
    <row r="46" spans="1:5" x14ac:dyDescent="0.25">
      <c r="A46" s="106" t="s">
        <v>2746</v>
      </c>
      <c r="B46" s="135">
        <v>33.140999999999998</v>
      </c>
      <c r="C46" t="s">
        <v>3384</v>
      </c>
      <c r="D46" s="135">
        <v>42.671999999999997</v>
      </c>
      <c r="E46" t="s">
        <v>3379</v>
      </c>
    </row>
    <row r="47" spans="1:5" x14ac:dyDescent="0.25">
      <c r="A47" s="106" t="s">
        <v>2748</v>
      </c>
      <c r="B47" s="135">
        <v>3.411</v>
      </c>
      <c r="C47" t="s">
        <v>3384</v>
      </c>
      <c r="D47" s="135">
        <v>4.4420000000000002</v>
      </c>
      <c r="E47" t="s">
        <v>3379</v>
      </c>
    </row>
    <row r="48" spans="1:5" x14ac:dyDescent="0.25">
      <c r="A48" s="106" t="s">
        <v>2796</v>
      </c>
      <c r="B48" s="135">
        <v>14.263999999999999</v>
      </c>
      <c r="C48" t="s">
        <v>3397</v>
      </c>
      <c r="D48" s="135">
        <v>15.959</v>
      </c>
      <c r="E48" t="s">
        <v>3398</v>
      </c>
    </row>
    <row r="49" spans="1:5" x14ac:dyDescent="0.25">
      <c r="A49" s="106" t="s">
        <v>2795</v>
      </c>
      <c r="B49" s="135">
        <v>0.14599999999999999</v>
      </c>
      <c r="C49" t="s">
        <v>3390</v>
      </c>
      <c r="D49" s="135">
        <v>0.15</v>
      </c>
      <c r="E49" t="s">
        <v>3379</v>
      </c>
    </row>
    <row r="50" spans="1:5" x14ac:dyDescent="0.25">
      <c r="A50" s="106" t="s">
        <v>2787</v>
      </c>
      <c r="B50" s="135">
        <v>0.14599999999999999</v>
      </c>
      <c r="C50" t="s">
        <v>3390</v>
      </c>
      <c r="D50" s="135">
        <v>0.15</v>
      </c>
      <c r="E50" t="s">
        <v>3379</v>
      </c>
    </row>
    <row r="51" spans="1:5" x14ac:dyDescent="0.25">
      <c r="A51" s="106" t="s">
        <v>2788</v>
      </c>
      <c r="B51" s="135">
        <v>7.9000000000000001E-2</v>
      </c>
      <c r="C51" t="s">
        <v>3379</v>
      </c>
      <c r="D51" s="135">
        <v>9.5000000000000001E-2</v>
      </c>
      <c r="E51" t="s">
        <v>3390</v>
      </c>
    </row>
    <row r="52" spans="1:5" x14ac:dyDescent="0.25">
      <c r="A52" s="106" t="s">
        <v>2789</v>
      </c>
      <c r="B52" s="135">
        <v>0.13200000000000001</v>
      </c>
      <c r="C52" t="s">
        <v>3390</v>
      </c>
      <c r="D52" s="135">
        <v>0.36299999999999999</v>
      </c>
      <c r="E52" t="s">
        <v>3379</v>
      </c>
    </row>
    <row r="53" spans="1:5" x14ac:dyDescent="0.25">
      <c r="A53" s="106" t="s">
        <v>2790</v>
      </c>
      <c r="B53" s="135">
        <v>0.13200000000000001</v>
      </c>
      <c r="C53" t="s">
        <v>3390</v>
      </c>
      <c r="D53" s="135">
        <v>0.28100000000000003</v>
      </c>
      <c r="E53" t="s">
        <v>3379</v>
      </c>
    </row>
    <row r="54" spans="1:5" x14ac:dyDescent="0.25">
      <c r="A54" s="106" t="s">
        <v>2791</v>
      </c>
      <c r="B54" s="135">
        <v>0.183</v>
      </c>
      <c r="C54" t="s">
        <v>3390</v>
      </c>
      <c r="D54" s="135">
        <v>0.192</v>
      </c>
      <c r="E54" t="s">
        <v>3379</v>
      </c>
    </row>
    <row r="55" spans="1:5" x14ac:dyDescent="0.25">
      <c r="A55" s="106" t="s">
        <v>2792</v>
      </c>
      <c r="B55" s="135">
        <v>0.183</v>
      </c>
      <c r="C55" t="s">
        <v>3390</v>
      </c>
      <c r="D55" s="135">
        <v>0.19400000000000001</v>
      </c>
      <c r="E55" t="s">
        <v>3379</v>
      </c>
    </row>
    <row r="56" spans="1:5" x14ac:dyDescent="0.25">
      <c r="A56" s="106" t="s">
        <v>2793</v>
      </c>
      <c r="B56" s="135">
        <v>41.43</v>
      </c>
      <c r="C56" t="s">
        <v>3390</v>
      </c>
      <c r="D56" s="135">
        <v>43.517000000000003</v>
      </c>
      <c r="E56" t="s">
        <v>3379</v>
      </c>
    </row>
    <row r="57" spans="1:5" x14ac:dyDescent="0.25">
      <c r="A57" s="106" t="s">
        <v>2786</v>
      </c>
      <c r="B57" s="135">
        <v>16.696000000000002</v>
      </c>
      <c r="C57" t="s">
        <v>3390</v>
      </c>
      <c r="D57" s="135">
        <v>17.702000000000002</v>
      </c>
      <c r="E57" t="s">
        <v>3379</v>
      </c>
    </row>
    <row r="58" spans="1:5" x14ac:dyDescent="0.25">
      <c r="A58" s="106" t="s">
        <v>2794</v>
      </c>
      <c r="B58" s="135">
        <v>19.721</v>
      </c>
      <c r="C58" t="s">
        <v>3390</v>
      </c>
      <c r="D58" s="135">
        <v>20.91</v>
      </c>
      <c r="E58" t="s">
        <v>3379</v>
      </c>
    </row>
    <row r="59" spans="1:5" x14ac:dyDescent="0.25">
      <c r="A59" s="106" t="s">
        <v>2733</v>
      </c>
      <c r="B59" s="135">
        <v>0.11899999999999999</v>
      </c>
      <c r="C59" t="s">
        <v>3375</v>
      </c>
      <c r="D59" s="135">
        <v>4.4580000000000002</v>
      </c>
      <c r="E59" t="s">
        <v>3381</v>
      </c>
    </row>
    <row r="60" spans="1:5" x14ac:dyDescent="0.25">
      <c r="A60" s="106" t="s">
        <v>2734</v>
      </c>
      <c r="B60" s="135">
        <v>5.6000000000000001E-2</v>
      </c>
      <c r="C60" t="s">
        <v>3388</v>
      </c>
      <c r="D60" s="135">
        <v>4.4580000000000002</v>
      </c>
      <c r="E60" t="s">
        <v>3378</v>
      </c>
    </row>
    <row r="61" spans="1:5" x14ac:dyDescent="0.25">
      <c r="A61" s="106" t="s">
        <v>2735</v>
      </c>
      <c r="B61" s="135">
        <v>0.104</v>
      </c>
      <c r="C61" t="s">
        <v>3377</v>
      </c>
      <c r="D61" s="135">
        <v>2.411</v>
      </c>
      <c r="E61" t="s">
        <v>3380</v>
      </c>
    </row>
    <row r="62" spans="1:5" x14ac:dyDescent="0.25">
      <c r="A62" s="106" t="s">
        <v>2736</v>
      </c>
      <c r="B62" s="135">
        <v>0.13600000000000001</v>
      </c>
      <c r="C62" t="s">
        <v>3388</v>
      </c>
      <c r="D62" s="135">
        <v>2.298</v>
      </c>
      <c r="E62" t="s">
        <v>3381</v>
      </c>
    </row>
    <row r="63" spans="1:5" x14ac:dyDescent="0.25">
      <c r="A63" s="106" t="s">
        <v>2737</v>
      </c>
      <c r="B63" s="135">
        <v>0.219</v>
      </c>
      <c r="C63" t="s">
        <v>3377</v>
      </c>
      <c r="D63" s="135">
        <v>1.9610000000000001</v>
      </c>
      <c r="E63" t="s">
        <v>3380</v>
      </c>
    </row>
    <row r="64" spans="1:5" x14ac:dyDescent="0.25">
      <c r="A64" s="106" t="s">
        <v>2738</v>
      </c>
      <c r="B64" s="135">
        <v>0.13</v>
      </c>
      <c r="C64" t="s">
        <v>3376</v>
      </c>
      <c r="D64" s="135">
        <v>1.2470000000000001</v>
      </c>
      <c r="E64" t="s">
        <v>3381</v>
      </c>
    </row>
    <row r="65" spans="1:5" x14ac:dyDescent="0.25">
      <c r="A65" s="106" t="s">
        <v>2739</v>
      </c>
      <c r="B65" s="135">
        <v>0.33800000000000002</v>
      </c>
      <c r="C65" t="s">
        <v>3382</v>
      </c>
      <c r="D65" s="135">
        <v>22.14</v>
      </c>
      <c r="E65" t="s">
        <v>3381</v>
      </c>
    </row>
    <row r="66" spans="1:5" x14ac:dyDescent="0.25">
      <c r="A66" s="106" t="s">
        <v>2803</v>
      </c>
      <c r="B66" s="135">
        <v>2.3E-2</v>
      </c>
      <c r="C66" t="s">
        <v>3384</v>
      </c>
      <c r="D66" s="135">
        <v>2.9000000000000001E-2</v>
      </c>
      <c r="E66" t="s">
        <v>3390</v>
      </c>
    </row>
    <row r="67" spans="1:5" x14ac:dyDescent="0.25">
      <c r="A67" s="106" t="s">
        <v>2804</v>
      </c>
      <c r="B67" s="135">
        <v>2.9000000000000001E-2</v>
      </c>
      <c r="C67" t="s">
        <v>3390</v>
      </c>
      <c r="D67" s="135">
        <v>0.17499999999999999</v>
      </c>
      <c r="E67" t="s">
        <v>3384</v>
      </c>
    </row>
    <row r="68" spans="1:5" x14ac:dyDescent="0.25">
      <c r="A68" s="106" t="s">
        <v>2805</v>
      </c>
      <c r="B68" s="135">
        <v>1.0999999999999999E-2</v>
      </c>
      <c r="C68" t="s">
        <v>3390</v>
      </c>
      <c r="D68" s="135">
        <v>0.04</v>
      </c>
      <c r="E68" t="s">
        <v>3384</v>
      </c>
    </row>
    <row r="69" spans="1:5" x14ac:dyDescent="0.25">
      <c r="A69" s="106" t="s">
        <v>2806</v>
      </c>
      <c r="B69" s="135">
        <v>1.0999999999999999E-2</v>
      </c>
      <c r="C69" t="s">
        <v>3390</v>
      </c>
      <c r="D69" s="135">
        <v>4.1000000000000002E-2</v>
      </c>
      <c r="E69" t="s">
        <v>3384</v>
      </c>
    </row>
    <row r="70" spans="1:5" x14ac:dyDescent="0.25">
      <c r="A70" s="106" t="s">
        <v>2807</v>
      </c>
      <c r="B70" s="135">
        <v>4.0000000000000001E-3</v>
      </c>
      <c r="C70" t="s">
        <v>3390</v>
      </c>
      <c r="D70" s="135">
        <v>4.2000000000000003E-2</v>
      </c>
      <c r="E70" t="s">
        <v>3384</v>
      </c>
    </row>
    <row r="71" spans="1:5" x14ac:dyDescent="0.25">
      <c r="A71" s="106" t="s">
        <v>2808</v>
      </c>
      <c r="B71" s="135">
        <v>1.7999999999999999E-2</v>
      </c>
      <c r="C71" t="s">
        <v>3390</v>
      </c>
      <c r="D71" s="135">
        <v>3.3000000000000002E-2</v>
      </c>
      <c r="E71" t="s">
        <v>3384</v>
      </c>
    </row>
    <row r="72" spans="1:5" x14ac:dyDescent="0.25">
      <c r="A72" s="106" t="s">
        <v>2809</v>
      </c>
      <c r="B72" s="135">
        <v>87.454999999999998</v>
      </c>
      <c r="C72" t="s">
        <v>3390</v>
      </c>
      <c r="D72" s="135">
        <v>159.04300000000001</v>
      </c>
      <c r="E72" t="s">
        <v>3384</v>
      </c>
    </row>
    <row r="73" spans="1:5" x14ac:dyDescent="0.25">
      <c r="A73" s="106" t="s">
        <v>2810</v>
      </c>
      <c r="B73" s="135">
        <v>12.654</v>
      </c>
      <c r="C73" t="s">
        <v>3390</v>
      </c>
      <c r="D73" s="135">
        <v>132.905</v>
      </c>
      <c r="E73" t="s">
        <v>3384</v>
      </c>
    </row>
    <row r="74" spans="1:5" x14ac:dyDescent="0.25">
      <c r="A74" s="106" t="s">
        <v>2797</v>
      </c>
      <c r="B74" s="135">
        <v>3.177</v>
      </c>
      <c r="C74" t="s">
        <v>3399</v>
      </c>
      <c r="D74" s="135">
        <v>54.567999999999998</v>
      </c>
      <c r="E74" t="s">
        <v>3400</v>
      </c>
    </row>
    <row r="75" spans="1:5" x14ac:dyDescent="0.25">
      <c r="A75" s="106" t="s">
        <v>2798</v>
      </c>
      <c r="B75" s="135">
        <v>2.1150000000000002</v>
      </c>
      <c r="C75" t="s">
        <v>3380</v>
      </c>
      <c r="D75" s="135">
        <v>131.22200000000001</v>
      </c>
      <c r="E75" t="s">
        <v>3400</v>
      </c>
    </row>
    <row r="76" spans="1:5" x14ac:dyDescent="0.25">
      <c r="A76" s="106" t="s">
        <v>2799</v>
      </c>
      <c r="B76" s="135">
        <v>4.1689999999999996</v>
      </c>
      <c r="C76" t="s">
        <v>3401</v>
      </c>
      <c r="D76" s="135">
        <v>250.51499999999999</v>
      </c>
      <c r="E76" t="s">
        <v>3400</v>
      </c>
    </row>
    <row r="77" spans="1:5" x14ac:dyDescent="0.25">
      <c r="A77" s="106" t="s">
        <v>2800</v>
      </c>
      <c r="B77" s="135">
        <v>6.95</v>
      </c>
      <c r="C77" t="s">
        <v>3399</v>
      </c>
      <c r="D77" s="135">
        <v>61.237000000000002</v>
      </c>
      <c r="E77" t="s">
        <v>3400</v>
      </c>
    </row>
    <row r="78" spans="1:5" x14ac:dyDescent="0.25">
      <c r="A78" s="106" t="s">
        <v>2801</v>
      </c>
      <c r="B78" s="135">
        <v>4.3090000000000002</v>
      </c>
      <c r="C78" t="s">
        <v>4334</v>
      </c>
      <c r="D78" s="135">
        <v>17.010000000000002</v>
      </c>
      <c r="E78" t="s">
        <v>3400</v>
      </c>
    </row>
    <row r="79" spans="1:5" x14ac:dyDescent="0.25">
      <c r="A79" s="106" t="s">
        <v>2802</v>
      </c>
      <c r="B79" s="135">
        <v>5.0609999999999999</v>
      </c>
      <c r="C79" t="s">
        <v>3399</v>
      </c>
      <c r="D79" s="135">
        <v>13.217000000000001</v>
      </c>
      <c r="E79" t="s">
        <v>3393</v>
      </c>
    </row>
    <row r="80" spans="1:5" x14ac:dyDescent="0.25">
      <c r="A80" s="106" t="s">
        <v>2839</v>
      </c>
      <c r="B80" s="135">
        <v>64.539000000000001</v>
      </c>
      <c r="C80" t="s">
        <v>3405</v>
      </c>
      <c r="D80" s="135">
        <v>333.78300000000002</v>
      </c>
      <c r="E80" t="s">
        <v>3386</v>
      </c>
    </row>
    <row r="81" spans="1:5" x14ac:dyDescent="0.25">
      <c r="A81" s="106" t="s">
        <v>2833</v>
      </c>
      <c r="B81" s="135">
        <v>6.5919999999999996</v>
      </c>
      <c r="C81" t="s">
        <v>3386</v>
      </c>
      <c r="D81" s="135">
        <v>15.212999999999999</v>
      </c>
      <c r="E81" t="s">
        <v>3404</v>
      </c>
    </row>
    <row r="82" spans="1:5" x14ac:dyDescent="0.25">
      <c r="A82" s="106" t="s">
        <v>2834</v>
      </c>
      <c r="B82" s="135">
        <v>6.5919999999999996</v>
      </c>
      <c r="C82" t="s">
        <v>3386</v>
      </c>
      <c r="D82" s="135">
        <v>15.212999999999999</v>
      </c>
      <c r="E82" t="s">
        <v>3404</v>
      </c>
    </row>
    <row r="83" spans="1:5" x14ac:dyDescent="0.25">
      <c r="A83" s="106" t="s">
        <v>2835</v>
      </c>
      <c r="B83" s="135">
        <v>0.73599999999999999</v>
      </c>
      <c r="C83" t="s">
        <v>3405</v>
      </c>
      <c r="D83" s="135">
        <v>4.8239999999999998</v>
      </c>
      <c r="E83" t="s">
        <v>3386</v>
      </c>
    </row>
    <row r="84" spans="1:5" x14ac:dyDescent="0.25">
      <c r="A84" s="106" t="s">
        <v>2836</v>
      </c>
      <c r="B84" s="135">
        <v>0.70399999999999996</v>
      </c>
      <c r="C84" t="s">
        <v>3405</v>
      </c>
      <c r="D84" s="135">
        <v>3.64</v>
      </c>
      <c r="E84" t="s">
        <v>3386</v>
      </c>
    </row>
    <row r="85" spans="1:5" x14ac:dyDescent="0.25">
      <c r="A85" s="106" t="s">
        <v>2837</v>
      </c>
      <c r="B85" s="135">
        <v>0.57899999999999996</v>
      </c>
      <c r="C85" t="s">
        <v>3405</v>
      </c>
      <c r="D85" s="135">
        <v>0.98899999999999999</v>
      </c>
      <c r="E85" t="s">
        <v>3386</v>
      </c>
    </row>
    <row r="86" spans="1:5" x14ac:dyDescent="0.25">
      <c r="A86" s="106" t="s">
        <v>2838</v>
      </c>
      <c r="B86" s="135">
        <v>0.58299999999999996</v>
      </c>
      <c r="C86" t="s">
        <v>3405</v>
      </c>
      <c r="D86" s="135">
        <v>0.98899999999999999</v>
      </c>
      <c r="E86" t="s">
        <v>3386</v>
      </c>
    </row>
    <row r="87" spans="1:5" x14ac:dyDescent="0.25">
      <c r="A87" s="106" t="s">
        <v>2831</v>
      </c>
      <c r="B87" s="135">
        <v>67.959999999999994</v>
      </c>
      <c r="C87" t="s">
        <v>3386</v>
      </c>
      <c r="D87" s="135">
        <v>177.28700000000001</v>
      </c>
      <c r="E87" t="s">
        <v>3397</v>
      </c>
    </row>
    <row r="88" spans="1:5" x14ac:dyDescent="0.25">
      <c r="A88" s="106" t="s">
        <v>2825</v>
      </c>
      <c r="B88" s="135">
        <v>4.5999999999999999E-2</v>
      </c>
      <c r="C88" t="s">
        <v>3397</v>
      </c>
      <c r="D88" s="135">
        <v>0.13800000000000001</v>
      </c>
      <c r="E88" t="s">
        <v>3386</v>
      </c>
    </row>
    <row r="89" spans="1:5" x14ac:dyDescent="0.25">
      <c r="A89" s="106" t="s">
        <v>2826</v>
      </c>
      <c r="B89" s="135">
        <v>4.5999999999999999E-2</v>
      </c>
      <c r="C89" t="s">
        <v>3397</v>
      </c>
      <c r="D89" s="135">
        <v>0.125</v>
      </c>
      <c r="E89" t="s">
        <v>3386</v>
      </c>
    </row>
    <row r="90" spans="1:5" x14ac:dyDescent="0.25">
      <c r="A90" s="106" t="s">
        <v>2827</v>
      </c>
      <c r="B90" s="135">
        <v>6.5000000000000002E-2</v>
      </c>
      <c r="C90" t="s">
        <v>3386</v>
      </c>
      <c r="D90" s="135">
        <v>0.17100000000000001</v>
      </c>
      <c r="E90" t="s">
        <v>3397</v>
      </c>
    </row>
    <row r="91" spans="1:5" x14ac:dyDescent="0.25">
      <c r="A91" s="106" t="s">
        <v>2828</v>
      </c>
      <c r="B91" s="135">
        <v>1.7999999999999999E-2</v>
      </c>
      <c r="C91" t="s">
        <v>3386</v>
      </c>
      <c r="D91" s="135">
        <v>0.1</v>
      </c>
      <c r="E91" t="s">
        <v>3397</v>
      </c>
    </row>
    <row r="92" spans="1:5" x14ac:dyDescent="0.25">
      <c r="A92" s="106" t="s">
        <v>2829</v>
      </c>
      <c r="B92" s="135">
        <v>3.9E-2</v>
      </c>
      <c r="C92" t="s">
        <v>3386</v>
      </c>
      <c r="D92" s="135">
        <v>0.22800000000000001</v>
      </c>
      <c r="E92" t="s">
        <v>3397</v>
      </c>
    </row>
    <row r="93" spans="1:5" x14ac:dyDescent="0.25">
      <c r="A93" s="106" t="s">
        <v>2830</v>
      </c>
      <c r="B93" s="135">
        <v>0.16300000000000001</v>
      </c>
      <c r="C93" t="s">
        <v>3386</v>
      </c>
      <c r="D93" s="135">
        <v>0.42199999999999999</v>
      </c>
      <c r="E93" t="s">
        <v>3397</v>
      </c>
    </row>
    <row r="94" spans="1:5" x14ac:dyDescent="0.25">
      <c r="A94" s="106" t="s">
        <v>2832</v>
      </c>
      <c r="B94" s="135">
        <v>13.08</v>
      </c>
      <c r="C94" t="s">
        <v>3386</v>
      </c>
      <c r="D94" s="135">
        <v>33.755000000000003</v>
      </c>
      <c r="E94" t="s">
        <v>3397</v>
      </c>
    </row>
    <row r="95" spans="1:5" x14ac:dyDescent="0.25">
      <c r="A95" s="106" t="s">
        <v>2779</v>
      </c>
      <c r="B95" s="135">
        <v>0.19</v>
      </c>
      <c r="C95" t="s">
        <v>4332</v>
      </c>
      <c r="D95" s="135">
        <v>0.434</v>
      </c>
      <c r="E95" t="s">
        <v>3380</v>
      </c>
    </row>
    <row r="96" spans="1:5" x14ac:dyDescent="0.25">
      <c r="A96" s="106" t="s">
        <v>2780</v>
      </c>
      <c r="B96" s="135">
        <v>0.1</v>
      </c>
      <c r="C96" t="s">
        <v>4331</v>
      </c>
      <c r="D96" s="135">
        <v>0.19</v>
      </c>
      <c r="E96" t="s">
        <v>4332</v>
      </c>
    </row>
    <row r="97" spans="1:5" x14ac:dyDescent="0.25">
      <c r="A97" s="106" t="s">
        <v>2781</v>
      </c>
      <c r="B97" s="135">
        <v>0.19</v>
      </c>
      <c r="C97" t="s">
        <v>4332</v>
      </c>
      <c r="D97" s="135">
        <v>2.98</v>
      </c>
      <c r="E97" t="s">
        <v>3380</v>
      </c>
    </row>
    <row r="98" spans="1:5" x14ac:dyDescent="0.25">
      <c r="A98" s="106" t="s">
        <v>2782</v>
      </c>
      <c r="B98" s="135">
        <v>0.11899999999999999</v>
      </c>
      <c r="C98" t="s">
        <v>4333</v>
      </c>
      <c r="D98" s="135">
        <v>1.5429999999999999</v>
      </c>
      <c r="E98" t="s">
        <v>3380</v>
      </c>
    </row>
    <row r="99" spans="1:5" x14ac:dyDescent="0.25">
      <c r="A99" s="106" t="s">
        <v>2783</v>
      </c>
      <c r="B99" s="135">
        <v>0.253</v>
      </c>
      <c r="C99" t="s">
        <v>4332</v>
      </c>
      <c r="D99" s="135">
        <v>0.69899999999999995</v>
      </c>
      <c r="E99" t="s">
        <v>3380</v>
      </c>
    </row>
    <row r="100" spans="1:5" x14ac:dyDescent="0.25">
      <c r="A100" s="106" t="s">
        <v>2784</v>
      </c>
      <c r="B100" s="135">
        <v>0.253</v>
      </c>
      <c r="C100" t="s">
        <v>4332</v>
      </c>
      <c r="D100" s="135">
        <v>0.67100000000000004</v>
      </c>
      <c r="E100" t="s">
        <v>3380</v>
      </c>
    </row>
    <row r="101" spans="1:5" x14ac:dyDescent="0.25">
      <c r="A101" s="106" t="s">
        <v>2785</v>
      </c>
      <c r="B101" s="135">
        <v>38.319000000000003</v>
      </c>
      <c r="C101" t="s">
        <v>4332</v>
      </c>
      <c r="D101" s="135">
        <v>105.709</v>
      </c>
      <c r="E101" t="s">
        <v>3380</v>
      </c>
    </row>
    <row r="102" spans="1:5" x14ac:dyDescent="0.25">
      <c r="A102" s="106" t="s">
        <v>2818</v>
      </c>
      <c r="B102" s="135">
        <v>0.01</v>
      </c>
      <c r="C102" t="s">
        <v>3390</v>
      </c>
      <c r="D102" s="135">
        <v>0.01</v>
      </c>
      <c r="E102" t="s">
        <v>3390</v>
      </c>
    </row>
    <row r="103" spans="1:5" x14ac:dyDescent="0.25">
      <c r="A103" s="106" t="s">
        <v>2819</v>
      </c>
      <c r="B103" s="135">
        <v>5.0000000000000001E-3</v>
      </c>
      <c r="C103" t="s">
        <v>3390</v>
      </c>
      <c r="D103" s="135">
        <v>5.0000000000000001E-3</v>
      </c>
      <c r="E103" t="s">
        <v>3390</v>
      </c>
    </row>
    <row r="104" spans="1:5" x14ac:dyDescent="0.25">
      <c r="A104" s="106" t="s">
        <v>2820</v>
      </c>
      <c r="B104" s="135">
        <v>2.1000000000000001E-2</v>
      </c>
      <c r="C104" t="s">
        <v>3390</v>
      </c>
      <c r="D104" s="135">
        <v>2.1000000000000001E-2</v>
      </c>
      <c r="E104" t="s">
        <v>3390</v>
      </c>
    </row>
    <row r="105" spans="1:5" x14ac:dyDescent="0.25">
      <c r="A105" s="106" t="s">
        <v>2821</v>
      </c>
      <c r="B105" s="135">
        <v>1.4999999999999999E-2</v>
      </c>
      <c r="C105" t="s">
        <v>3390</v>
      </c>
      <c r="D105" s="135">
        <v>1.4999999999999999E-2</v>
      </c>
      <c r="E105" t="s">
        <v>3390</v>
      </c>
    </row>
    <row r="106" spans="1:5" x14ac:dyDescent="0.25">
      <c r="A106" s="106" t="s">
        <v>2822</v>
      </c>
      <c r="B106" s="135">
        <v>2.7E-2</v>
      </c>
      <c r="C106" t="s">
        <v>3390</v>
      </c>
      <c r="D106" s="135">
        <v>2.7E-2</v>
      </c>
      <c r="E106" t="s">
        <v>3390</v>
      </c>
    </row>
    <row r="107" spans="1:5" x14ac:dyDescent="0.25">
      <c r="A107" s="106" t="s">
        <v>2823</v>
      </c>
      <c r="B107" s="135">
        <v>2.5999999999999999E-2</v>
      </c>
      <c r="C107" t="s">
        <v>3390</v>
      </c>
      <c r="D107" s="135">
        <v>2.5999999999999999E-2</v>
      </c>
      <c r="E107" t="s">
        <v>3390</v>
      </c>
    </row>
    <row r="108" spans="1:5" x14ac:dyDescent="0.25">
      <c r="A108" s="106" t="s">
        <v>2824</v>
      </c>
      <c r="B108" s="135">
        <v>6.3460000000000001</v>
      </c>
      <c r="C108" t="s">
        <v>3390</v>
      </c>
      <c r="D108" s="135">
        <v>6.3460000000000001</v>
      </c>
      <c r="E108" t="s">
        <v>3390</v>
      </c>
    </row>
  </sheetData>
  <autoFilter ref="A1:E1">
    <sortState ref="A2:E108">
      <sortCondition ref="A1"/>
    </sortState>
  </autoFilter>
  <pageMargins left="0.75" right="0.75" top="1" bottom="1" header="0.5" footer="0.5"/>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82"/>
  <sheetViews>
    <sheetView workbookViewId="0">
      <selection activeCell="H10" sqref="H10"/>
    </sheetView>
  </sheetViews>
  <sheetFormatPr baseColWidth="10" defaultColWidth="9.140625" defaultRowHeight="15" x14ac:dyDescent="0.25"/>
  <cols>
    <col min="1" max="1" width="15.85546875" style="95" bestFit="1" customWidth="1"/>
  </cols>
  <sheetData>
    <row r="1" spans="1:5" x14ac:dyDescent="0.25">
      <c r="A1" t="s">
        <v>212</v>
      </c>
      <c r="B1" s="106" t="s">
        <v>3371</v>
      </c>
      <c r="C1" s="106" t="s">
        <v>3549</v>
      </c>
      <c r="D1" s="106" t="s">
        <v>3373</v>
      </c>
      <c r="E1" s="106" t="s">
        <v>3550</v>
      </c>
    </row>
    <row r="2" spans="1:5" x14ac:dyDescent="0.25">
      <c r="A2" s="106" t="s">
        <v>248</v>
      </c>
      <c r="B2" s="135">
        <v>0</v>
      </c>
      <c r="C2" t="s">
        <v>3391</v>
      </c>
      <c r="D2" s="135">
        <v>0</v>
      </c>
      <c r="E2" t="s">
        <v>3391</v>
      </c>
    </row>
    <row r="3" spans="1:5" x14ac:dyDescent="0.25">
      <c r="A3" s="106" t="s">
        <v>249</v>
      </c>
      <c r="B3" s="135">
        <v>0.14699999999999999</v>
      </c>
      <c r="C3" t="s">
        <v>3551</v>
      </c>
      <c r="D3" s="135">
        <v>139.99799999999999</v>
      </c>
      <c r="E3" t="s">
        <v>180</v>
      </c>
    </row>
    <row r="4" spans="1:5" x14ac:dyDescent="0.25">
      <c r="A4" s="106" t="s">
        <v>250</v>
      </c>
      <c r="B4" s="135">
        <v>0.27300000000000002</v>
      </c>
      <c r="C4" t="s">
        <v>3551</v>
      </c>
      <c r="D4" s="135">
        <v>222.51599999999999</v>
      </c>
      <c r="E4" t="s">
        <v>181</v>
      </c>
    </row>
    <row r="5" spans="1:5" x14ac:dyDescent="0.25">
      <c r="A5" s="106" t="s">
        <v>251</v>
      </c>
      <c r="B5" s="135">
        <v>0.31</v>
      </c>
      <c r="C5" t="s">
        <v>3556</v>
      </c>
      <c r="D5" s="135">
        <v>1.7509999999999999</v>
      </c>
      <c r="E5" t="s">
        <v>3552</v>
      </c>
    </row>
    <row r="6" spans="1:5" x14ac:dyDescent="0.25">
      <c r="A6" s="106" t="s">
        <v>252</v>
      </c>
      <c r="B6" s="135">
        <v>0.63</v>
      </c>
      <c r="C6" t="s">
        <v>3556</v>
      </c>
      <c r="D6" s="135">
        <v>0.63</v>
      </c>
      <c r="E6" t="s">
        <v>3556</v>
      </c>
    </row>
    <row r="7" spans="1:5" x14ac:dyDescent="0.25">
      <c r="A7" s="106" t="s">
        <v>253</v>
      </c>
      <c r="B7" s="135">
        <v>0.63</v>
      </c>
      <c r="C7" t="s">
        <v>3556</v>
      </c>
      <c r="D7" s="135">
        <v>0.63</v>
      </c>
      <c r="E7" t="s">
        <v>3556</v>
      </c>
    </row>
    <row r="8" spans="1:5" x14ac:dyDescent="0.25">
      <c r="A8" s="106" t="s">
        <v>254</v>
      </c>
      <c r="B8" s="135">
        <v>0</v>
      </c>
      <c r="C8" t="s">
        <v>3391</v>
      </c>
      <c r="D8" s="135">
        <v>0</v>
      </c>
      <c r="E8" t="s">
        <v>3391</v>
      </c>
    </row>
    <row r="9" spans="1:5" x14ac:dyDescent="0.25">
      <c r="A9" s="106" t="s">
        <v>331</v>
      </c>
      <c r="B9" s="135">
        <v>7.2999999999999995E-2</v>
      </c>
      <c r="C9" t="s">
        <v>3551</v>
      </c>
      <c r="D9" s="135">
        <v>14.962999999999999</v>
      </c>
      <c r="E9" t="s">
        <v>139</v>
      </c>
    </row>
    <row r="10" spans="1:5" x14ac:dyDescent="0.25">
      <c r="A10" s="106" t="s">
        <v>247</v>
      </c>
      <c r="B10" s="135">
        <v>2E-3</v>
      </c>
      <c r="C10" t="s">
        <v>3552</v>
      </c>
      <c r="D10" s="135">
        <v>2E-3</v>
      </c>
      <c r="E10" t="s">
        <v>3552</v>
      </c>
    </row>
    <row r="11" spans="1:5" x14ac:dyDescent="0.25">
      <c r="A11" s="106" t="s">
        <v>240</v>
      </c>
      <c r="B11" s="135">
        <v>1.4970000000000001</v>
      </c>
      <c r="C11" t="s">
        <v>3551</v>
      </c>
      <c r="D11" s="135">
        <v>100.126</v>
      </c>
      <c r="E11" t="s">
        <v>139</v>
      </c>
    </row>
    <row r="12" spans="1:5" x14ac:dyDescent="0.25">
      <c r="A12" s="106" t="s">
        <v>241</v>
      </c>
      <c r="B12" s="135">
        <v>1.522</v>
      </c>
      <c r="C12" t="s">
        <v>3551</v>
      </c>
      <c r="D12" s="135">
        <v>92.540999999999997</v>
      </c>
      <c r="E12" t="s">
        <v>139</v>
      </c>
    </row>
    <row r="13" spans="1:5" x14ac:dyDescent="0.25">
      <c r="A13" s="106" t="s">
        <v>242</v>
      </c>
      <c r="B13" s="135">
        <v>0.752</v>
      </c>
      <c r="C13" t="s">
        <v>3551</v>
      </c>
      <c r="D13" s="135">
        <v>48.731999999999999</v>
      </c>
      <c r="E13" t="s">
        <v>139</v>
      </c>
    </row>
    <row r="14" spans="1:5" x14ac:dyDescent="0.25">
      <c r="A14" s="106" t="s">
        <v>243</v>
      </c>
      <c r="B14" s="135">
        <v>1.8169999999999999</v>
      </c>
      <c r="C14" t="s">
        <v>3551</v>
      </c>
      <c r="D14" s="135">
        <v>92.540999999999997</v>
      </c>
      <c r="E14" t="s">
        <v>139</v>
      </c>
    </row>
    <row r="15" spans="1:5" x14ac:dyDescent="0.25">
      <c r="A15" s="106" t="s">
        <v>244</v>
      </c>
      <c r="B15" s="135">
        <v>1.0549999999999999</v>
      </c>
      <c r="C15" t="s">
        <v>3556</v>
      </c>
      <c r="D15" s="135">
        <v>205.87700000000001</v>
      </c>
      <c r="E15" t="s">
        <v>139</v>
      </c>
    </row>
    <row r="16" spans="1:5" x14ac:dyDescent="0.25">
      <c r="A16" s="106" t="s">
        <v>245</v>
      </c>
      <c r="B16" s="135">
        <v>4.2779999999999996</v>
      </c>
      <c r="C16" t="s">
        <v>3556</v>
      </c>
      <c r="D16" s="135">
        <v>495.21800000000002</v>
      </c>
      <c r="E16" t="s">
        <v>139</v>
      </c>
    </row>
    <row r="17" spans="1:5" x14ac:dyDescent="0.25">
      <c r="A17" s="106" t="s">
        <v>246</v>
      </c>
      <c r="B17" s="135">
        <v>1.2549999999999999</v>
      </c>
      <c r="C17" t="s">
        <v>3551</v>
      </c>
      <c r="D17" s="135">
        <v>114.51900000000001</v>
      </c>
      <c r="E17" t="s">
        <v>139</v>
      </c>
    </row>
    <row r="18" spans="1:5" x14ac:dyDescent="0.25">
      <c r="A18" s="106" t="s">
        <v>237</v>
      </c>
      <c r="B18" s="135">
        <v>1.9E-2</v>
      </c>
      <c r="C18" t="s">
        <v>3554</v>
      </c>
      <c r="D18" s="135">
        <v>30.154</v>
      </c>
      <c r="E18" t="s">
        <v>174</v>
      </c>
    </row>
    <row r="19" spans="1:5" x14ac:dyDescent="0.25">
      <c r="A19" s="106" t="s">
        <v>238</v>
      </c>
      <c r="B19" s="135">
        <v>1.9E-2</v>
      </c>
      <c r="C19" t="s">
        <v>3554</v>
      </c>
      <c r="D19" s="135">
        <v>30.154</v>
      </c>
      <c r="E19" t="s">
        <v>174</v>
      </c>
    </row>
    <row r="20" spans="1:5" x14ac:dyDescent="0.25">
      <c r="A20" s="106" t="s">
        <v>329</v>
      </c>
      <c r="B20" s="135">
        <v>2.1999999999999999E-2</v>
      </c>
      <c r="C20" t="s">
        <v>3555</v>
      </c>
      <c r="D20" s="135">
        <v>2.1999999999999999E-2</v>
      </c>
      <c r="E20" t="s">
        <v>3555</v>
      </c>
    </row>
    <row r="21" spans="1:5" x14ac:dyDescent="0.25">
      <c r="A21" s="106" t="s">
        <v>229</v>
      </c>
      <c r="B21" s="135">
        <v>9.7000000000000003E-2</v>
      </c>
      <c r="C21" t="s">
        <v>3551</v>
      </c>
      <c r="D21" s="135">
        <v>64.608000000000004</v>
      </c>
      <c r="E21" t="s">
        <v>174</v>
      </c>
    </row>
    <row r="22" spans="1:5" x14ac:dyDescent="0.25">
      <c r="A22" s="106" t="s">
        <v>230</v>
      </c>
      <c r="B22" s="135">
        <v>0.14099999999999999</v>
      </c>
      <c r="C22" t="s">
        <v>3554</v>
      </c>
      <c r="D22" s="135">
        <v>49.62</v>
      </c>
      <c r="E22" t="s">
        <v>174</v>
      </c>
    </row>
    <row r="23" spans="1:5" x14ac:dyDescent="0.25">
      <c r="A23" s="106" t="s">
        <v>231</v>
      </c>
      <c r="B23" s="135">
        <v>6.8000000000000005E-2</v>
      </c>
      <c r="C23" t="s">
        <v>3551</v>
      </c>
      <c r="D23" s="135">
        <v>61.274000000000001</v>
      </c>
      <c r="E23" t="s">
        <v>174</v>
      </c>
    </row>
    <row r="24" spans="1:5" x14ac:dyDescent="0.25">
      <c r="A24" s="106" t="s">
        <v>232</v>
      </c>
      <c r="B24" s="135">
        <v>0</v>
      </c>
      <c r="C24" t="s">
        <v>3391</v>
      </c>
      <c r="D24" s="135">
        <v>0</v>
      </c>
      <c r="E24" t="s">
        <v>3391</v>
      </c>
    </row>
    <row r="25" spans="1:5" x14ac:dyDescent="0.25">
      <c r="A25" s="106" t="s">
        <v>233</v>
      </c>
      <c r="B25" s="135">
        <v>0</v>
      </c>
      <c r="C25" t="s">
        <v>3391</v>
      </c>
      <c r="D25" s="135">
        <v>0</v>
      </c>
      <c r="E25" t="s">
        <v>3391</v>
      </c>
    </row>
    <row r="26" spans="1:5" x14ac:dyDescent="0.25">
      <c r="A26" s="106" t="s">
        <v>234</v>
      </c>
      <c r="B26" s="135">
        <v>0</v>
      </c>
      <c r="C26" t="s">
        <v>3391</v>
      </c>
      <c r="D26" s="135">
        <v>0</v>
      </c>
      <c r="E26" t="s">
        <v>3391</v>
      </c>
    </row>
    <row r="27" spans="1:5" x14ac:dyDescent="0.25">
      <c r="A27" s="106" t="s">
        <v>235</v>
      </c>
      <c r="B27" s="135">
        <v>0</v>
      </c>
      <c r="C27" t="s">
        <v>3391</v>
      </c>
      <c r="D27" s="135">
        <v>0</v>
      </c>
      <c r="E27" t="s">
        <v>3391</v>
      </c>
    </row>
    <row r="28" spans="1:5" x14ac:dyDescent="0.25">
      <c r="A28" s="106" t="s">
        <v>236</v>
      </c>
      <c r="B28" s="135">
        <v>0</v>
      </c>
      <c r="C28" t="s">
        <v>3391</v>
      </c>
      <c r="D28" s="135">
        <v>0</v>
      </c>
      <c r="E28" t="s">
        <v>3391</v>
      </c>
    </row>
    <row r="29" spans="1:5" x14ac:dyDescent="0.25">
      <c r="A29" s="106" t="s">
        <v>275</v>
      </c>
      <c r="B29" s="135">
        <v>15.959</v>
      </c>
      <c r="C29" t="s">
        <v>171</v>
      </c>
      <c r="D29" s="135">
        <v>15.959</v>
      </c>
      <c r="E29" t="s">
        <v>171</v>
      </c>
    </row>
    <row r="30" spans="1:5" x14ac:dyDescent="0.25">
      <c r="A30" s="106" t="s">
        <v>276</v>
      </c>
      <c r="B30" s="135">
        <v>14.263999999999999</v>
      </c>
      <c r="C30" t="s">
        <v>171</v>
      </c>
      <c r="D30" s="135">
        <v>14.263999999999999</v>
      </c>
      <c r="E30" t="s">
        <v>171</v>
      </c>
    </row>
    <row r="31" spans="1:5" x14ac:dyDescent="0.25">
      <c r="A31" s="106" t="s">
        <v>277</v>
      </c>
      <c r="B31" s="135">
        <v>15.824999999999999</v>
      </c>
      <c r="C31" t="s">
        <v>171</v>
      </c>
      <c r="D31" s="135">
        <v>15.824999999999999</v>
      </c>
      <c r="E31" t="s">
        <v>171</v>
      </c>
    </row>
    <row r="32" spans="1:5" x14ac:dyDescent="0.25">
      <c r="A32" s="106" t="s">
        <v>270</v>
      </c>
      <c r="B32" s="135">
        <v>7.9000000000000001E-2</v>
      </c>
      <c r="C32" t="s">
        <v>3551</v>
      </c>
      <c r="D32" s="135">
        <v>43.517000000000003</v>
      </c>
      <c r="E32" t="s">
        <v>183</v>
      </c>
    </row>
    <row r="33" spans="1:5" x14ac:dyDescent="0.25">
      <c r="A33" s="106" t="s">
        <v>271</v>
      </c>
      <c r="B33" s="135">
        <v>9.5000000000000001E-2</v>
      </c>
      <c r="C33" t="s">
        <v>3551</v>
      </c>
      <c r="D33" s="135">
        <v>41.43</v>
      </c>
      <c r="E33" t="s">
        <v>183</v>
      </c>
    </row>
    <row r="34" spans="1:5" x14ac:dyDescent="0.25">
      <c r="A34" s="106" t="s">
        <v>272</v>
      </c>
      <c r="B34" s="135">
        <v>9.5000000000000001E-2</v>
      </c>
      <c r="C34" t="s">
        <v>3551</v>
      </c>
      <c r="D34" s="135">
        <v>41.43</v>
      </c>
      <c r="E34" t="s">
        <v>183</v>
      </c>
    </row>
    <row r="35" spans="1:5" x14ac:dyDescent="0.25">
      <c r="A35" s="106" t="s">
        <v>273</v>
      </c>
      <c r="B35" s="135">
        <v>7.9000000000000001E-2</v>
      </c>
      <c r="C35" t="s">
        <v>3551</v>
      </c>
      <c r="D35" s="135">
        <v>43.517000000000003</v>
      </c>
      <c r="E35" t="s">
        <v>183</v>
      </c>
    </row>
    <row r="36" spans="1:5" x14ac:dyDescent="0.25">
      <c r="A36" s="106" t="s">
        <v>274</v>
      </c>
      <c r="B36" s="135">
        <v>0</v>
      </c>
      <c r="C36" t="s">
        <v>3391</v>
      </c>
      <c r="D36" s="135">
        <v>0</v>
      </c>
      <c r="E36" t="s">
        <v>3391</v>
      </c>
    </row>
    <row r="37" spans="1:5" x14ac:dyDescent="0.25">
      <c r="A37" s="106" t="s">
        <v>217</v>
      </c>
      <c r="B37" s="135">
        <v>6.4000000000000001E-2</v>
      </c>
      <c r="C37" t="s">
        <v>3551</v>
      </c>
      <c r="D37" s="135">
        <v>3.7429999999999999</v>
      </c>
      <c r="E37" t="s">
        <v>12</v>
      </c>
    </row>
    <row r="38" spans="1:5" x14ac:dyDescent="0.25">
      <c r="A38" s="106" t="s">
        <v>220</v>
      </c>
      <c r="B38" s="135">
        <v>0.34399999999999997</v>
      </c>
      <c r="C38" t="s">
        <v>3553</v>
      </c>
      <c r="D38" s="135">
        <v>6.1040000000000001</v>
      </c>
      <c r="E38" t="s">
        <v>12</v>
      </c>
    </row>
    <row r="39" spans="1:5" x14ac:dyDescent="0.25">
      <c r="A39" s="106" t="s">
        <v>221</v>
      </c>
      <c r="B39" s="135">
        <v>0.32500000000000001</v>
      </c>
      <c r="C39" t="s">
        <v>3552</v>
      </c>
      <c r="D39" s="135">
        <v>11.117000000000001</v>
      </c>
      <c r="E39" t="s">
        <v>12</v>
      </c>
    </row>
    <row r="40" spans="1:5" x14ac:dyDescent="0.25">
      <c r="A40" s="106" t="s">
        <v>222</v>
      </c>
      <c r="B40" s="135">
        <v>5.6000000000000001E-2</v>
      </c>
      <c r="C40" t="s">
        <v>3551</v>
      </c>
      <c r="D40" s="135">
        <v>3.754</v>
      </c>
      <c r="E40" t="s">
        <v>12</v>
      </c>
    </row>
    <row r="41" spans="1:5" x14ac:dyDescent="0.25">
      <c r="A41" s="106" t="s">
        <v>223</v>
      </c>
      <c r="B41" s="135">
        <v>0.13</v>
      </c>
      <c r="C41" t="s">
        <v>3553</v>
      </c>
      <c r="D41" s="135">
        <v>2.3119999999999998</v>
      </c>
      <c r="E41" t="s">
        <v>12</v>
      </c>
    </row>
    <row r="42" spans="1:5" x14ac:dyDescent="0.25">
      <c r="A42" s="106" t="s">
        <v>224</v>
      </c>
      <c r="B42" s="135">
        <v>0.34399999999999997</v>
      </c>
      <c r="C42" t="s">
        <v>3553</v>
      </c>
      <c r="D42" s="135">
        <v>6.1040000000000001</v>
      </c>
      <c r="E42" t="s">
        <v>12</v>
      </c>
    </row>
    <row r="43" spans="1:5" x14ac:dyDescent="0.25">
      <c r="A43" s="106" t="s">
        <v>225</v>
      </c>
      <c r="B43" s="135">
        <v>0.11899999999999999</v>
      </c>
      <c r="C43" t="s">
        <v>3552</v>
      </c>
      <c r="D43" s="135">
        <v>21.414000000000001</v>
      </c>
      <c r="E43" t="s">
        <v>12</v>
      </c>
    </row>
    <row r="44" spans="1:5" x14ac:dyDescent="0.25">
      <c r="A44" s="106" t="s">
        <v>226</v>
      </c>
      <c r="B44" s="135">
        <v>0.24199999999999999</v>
      </c>
      <c r="C44" t="s">
        <v>3554</v>
      </c>
      <c r="D44" s="135">
        <v>0.33800000000000002</v>
      </c>
      <c r="E44" t="s">
        <v>12</v>
      </c>
    </row>
    <row r="45" spans="1:5" x14ac:dyDescent="0.25">
      <c r="A45" s="106" t="s">
        <v>227</v>
      </c>
      <c r="B45" s="135">
        <v>0.41899999999999998</v>
      </c>
      <c r="C45" t="s">
        <v>3555</v>
      </c>
      <c r="D45" s="135">
        <v>22.14</v>
      </c>
      <c r="E45" t="s">
        <v>12</v>
      </c>
    </row>
    <row r="46" spans="1:5" x14ac:dyDescent="0.25">
      <c r="A46" s="106" t="s">
        <v>228</v>
      </c>
      <c r="B46" s="135">
        <v>0.223</v>
      </c>
      <c r="C46" t="s">
        <v>3555</v>
      </c>
      <c r="D46" s="135">
        <v>15.189</v>
      </c>
      <c r="E46" t="s">
        <v>12</v>
      </c>
    </row>
    <row r="47" spans="1:5" x14ac:dyDescent="0.25">
      <c r="A47" s="106" t="s">
        <v>289</v>
      </c>
      <c r="B47" s="135">
        <v>2.3E-2</v>
      </c>
      <c r="C47" t="s">
        <v>3552</v>
      </c>
      <c r="D47" s="135">
        <v>159.04300000000001</v>
      </c>
      <c r="E47" t="s">
        <v>180</v>
      </c>
    </row>
    <row r="48" spans="1:5" x14ac:dyDescent="0.25">
      <c r="A48" s="106" t="s">
        <v>290</v>
      </c>
      <c r="B48" s="135">
        <v>4.0000000000000001E-3</v>
      </c>
      <c r="C48" t="s">
        <v>3554</v>
      </c>
      <c r="D48" s="135">
        <v>87.454999999999998</v>
      </c>
      <c r="E48" t="s">
        <v>180</v>
      </c>
    </row>
    <row r="49" spans="1:5" x14ac:dyDescent="0.25">
      <c r="A49" s="106" t="s">
        <v>278</v>
      </c>
      <c r="B49" s="135">
        <v>7.3</v>
      </c>
      <c r="C49" t="s">
        <v>3554</v>
      </c>
      <c r="D49" s="135">
        <v>25.634</v>
      </c>
      <c r="E49" t="s">
        <v>3556</v>
      </c>
    </row>
    <row r="50" spans="1:5" x14ac:dyDescent="0.25">
      <c r="A50" s="106" t="s">
        <v>279</v>
      </c>
      <c r="B50" s="135">
        <v>2.1150000000000002</v>
      </c>
      <c r="C50" t="s">
        <v>3551</v>
      </c>
      <c r="D50" s="135">
        <v>12.997999999999999</v>
      </c>
      <c r="E50" t="s">
        <v>3556</v>
      </c>
    </row>
    <row r="51" spans="1:5" x14ac:dyDescent="0.25">
      <c r="A51" s="106" t="s">
        <v>280</v>
      </c>
      <c r="B51" s="135">
        <v>0</v>
      </c>
      <c r="C51" t="s">
        <v>3391</v>
      </c>
      <c r="D51" s="135">
        <v>0</v>
      </c>
      <c r="E51" t="s">
        <v>3391</v>
      </c>
    </row>
    <row r="52" spans="1:5" x14ac:dyDescent="0.25">
      <c r="A52" s="106" t="s">
        <v>281</v>
      </c>
      <c r="B52" s="135">
        <v>6.7050000000000001</v>
      </c>
      <c r="C52" t="s">
        <v>3552</v>
      </c>
      <c r="D52" s="135">
        <v>26.625</v>
      </c>
      <c r="E52" t="s">
        <v>3556</v>
      </c>
    </row>
    <row r="53" spans="1:5" x14ac:dyDescent="0.25">
      <c r="A53" s="106" t="s">
        <v>282</v>
      </c>
      <c r="B53" s="135">
        <v>4.7510000000000003</v>
      </c>
      <c r="C53" t="s">
        <v>3551</v>
      </c>
      <c r="D53" s="135">
        <v>4.7510000000000003</v>
      </c>
      <c r="E53" t="s">
        <v>3551</v>
      </c>
    </row>
    <row r="54" spans="1:5" x14ac:dyDescent="0.25">
      <c r="A54" s="106" t="s">
        <v>283</v>
      </c>
      <c r="B54" s="135">
        <v>4.1689999999999996</v>
      </c>
      <c r="C54" t="s">
        <v>3555</v>
      </c>
      <c r="D54" s="135">
        <v>11.955</v>
      </c>
      <c r="E54" t="s">
        <v>3552</v>
      </c>
    </row>
    <row r="55" spans="1:5" x14ac:dyDescent="0.25">
      <c r="A55" s="106" t="s">
        <v>284</v>
      </c>
      <c r="B55" s="135">
        <v>0</v>
      </c>
      <c r="C55" t="s">
        <v>3391</v>
      </c>
      <c r="D55" s="135">
        <v>0</v>
      </c>
      <c r="E55" t="s">
        <v>3391</v>
      </c>
    </row>
    <row r="56" spans="1:5" x14ac:dyDescent="0.25">
      <c r="A56" s="106" t="s">
        <v>285</v>
      </c>
      <c r="B56" s="135">
        <v>3.177</v>
      </c>
      <c r="C56" t="s">
        <v>3552</v>
      </c>
      <c r="D56" s="135">
        <v>6.95</v>
      </c>
      <c r="E56" t="s">
        <v>3556</v>
      </c>
    </row>
    <row r="57" spans="1:5" x14ac:dyDescent="0.25">
      <c r="A57" s="106" t="s">
        <v>286</v>
      </c>
      <c r="B57" s="135">
        <v>7.1760000000000002</v>
      </c>
      <c r="C57" t="s">
        <v>3553</v>
      </c>
      <c r="D57" s="135">
        <v>250.51499999999999</v>
      </c>
      <c r="E57" t="s">
        <v>3555</v>
      </c>
    </row>
    <row r="58" spans="1:5" x14ac:dyDescent="0.25">
      <c r="A58" s="106" t="s">
        <v>287</v>
      </c>
      <c r="B58" s="135">
        <v>4.3090000000000002</v>
      </c>
      <c r="C58" t="s">
        <v>3554</v>
      </c>
      <c r="D58" s="135">
        <v>4.3090000000000002</v>
      </c>
      <c r="E58" t="s">
        <v>3554</v>
      </c>
    </row>
    <row r="59" spans="1:5" x14ac:dyDescent="0.25">
      <c r="A59" s="106" t="s">
        <v>288</v>
      </c>
      <c r="B59" s="135">
        <v>8.3889999999999993</v>
      </c>
      <c r="C59" t="s">
        <v>3554</v>
      </c>
      <c r="D59" s="135">
        <v>21.036000000000001</v>
      </c>
      <c r="E59" t="s">
        <v>3555</v>
      </c>
    </row>
    <row r="60" spans="1:5" x14ac:dyDescent="0.25">
      <c r="A60" s="106" t="s">
        <v>296</v>
      </c>
      <c r="B60" s="135">
        <v>0.98899999999999999</v>
      </c>
      <c r="C60" t="s">
        <v>3554</v>
      </c>
      <c r="D60" s="135">
        <v>333.78300000000002</v>
      </c>
      <c r="E60" t="s">
        <v>196</v>
      </c>
    </row>
    <row r="61" spans="1:5" x14ac:dyDescent="0.25">
      <c r="A61" s="106" t="s">
        <v>297</v>
      </c>
      <c r="B61" s="135">
        <v>0</v>
      </c>
      <c r="C61" t="s">
        <v>3391</v>
      </c>
      <c r="D61" s="135">
        <v>0</v>
      </c>
      <c r="E61" t="s">
        <v>3391</v>
      </c>
    </row>
    <row r="62" spans="1:5" x14ac:dyDescent="0.25">
      <c r="A62" s="106" t="s">
        <v>298</v>
      </c>
      <c r="B62" s="135">
        <v>0.78600000000000003</v>
      </c>
      <c r="C62" t="s">
        <v>3553</v>
      </c>
      <c r="D62" s="135">
        <v>165.37</v>
      </c>
      <c r="E62" t="s">
        <v>196</v>
      </c>
    </row>
    <row r="63" spans="1:5" x14ac:dyDescent="0.25">
      <c r="A63" s="106" t="s">
        <v>299</v>
      </c>
      <c r="B63" s="135">
        <v>0.57899999999999996</v>
      </c>
      <c r="C63" t="s">
        <v>3554</v>
      </c>
      <c r="D63" s="135">
        <v>64.539000000000001</v>
      </c>
      <c r="E63" t="s">
        <v>196</v>
      </c>
    </row>
    <row r="64" spans="1:5" x14ac:dyDescent="0.25">
      <c r="A64" s="106" t="s">
        <v>293</v>
      </c>
      <c r="B64" s="135">
        <v>1.7999999999999999E-2</v>
      </c>
      <c r="C64" t="s">
        <v>3556</v>
      </c>
      <c r="D64" s="135">
        <v>67.959999999999994</v>
      </c>
      <c r="E64" t="s">
        <v>77</v>
      </c>
    </row>
    <row r="65" spans="1:5" x14ac:dyDescent="0.25">
      <c r="A65" s="106" t="s">
        <v>294</v>
      </c>
      <c r="B65" s="135">
        <v>4.5999999999999999E-2</v>
      </c>
      <c r="C65" t="s">
        <v>3552</v>
      </c>
      <c r="D65" s="135">
        <v>177.28700000000001</v>
      </c>
      <c r="E65" t="s">
        <v>77</v>
      </c>
    </row>
    <row r="66" spans="1:5" x14ac:dyDescent="0.25">
      <c r="A66" s="106" t="s">
        <v>295</v>
      </c>
      <c r="B66" s="135">
        <v>4.5999999999999999E-2</v>
      </c>
      <c r="C66" t="s">
        <v>3552</v>
      </c>
      <c r="D66" s="135">
        <v>177.28700000000001</v>
      </c>
      <c r="E66" t="s">
        <v>77</v>
      </c>
    </row>
    <row r="67" spans="1:5" x14ac:dyDescent="0.25">
      <c r="A67" s="106" t="s">
        <v>255</v>
      </c>
      <c r="B67" s="135">
        <v>0</v>
      </c>
      <c r="C67" t="s">
        <v>3391</v>
      </c>
      <c r="D67" s="135">
        <v>0</v>
      </c>
      <c r="E67" t="s">
        <v>3391</v>
      </c>
    </row>
    <row r="68" spans="1:5" x14ac:dyDescent="0.25">
      <c r="A68" s="106" t="s">
        <v>256</v>
      </c>
      <c r="B68" s="135">
        <v>0.112</v>
      </c>
      <c r="C68" t="s">
        <v>3551</v>
      </c>
      <c r="D68" s="135">
        <v>105.709</v>
      </c>
      <c r="E68" t="s">
        <v>180</v>
      </c>
    </row>
    <row r="69" spans="1:5" x14ac:dyDescent="0.25">
      <c r="A69" s="106" t="s">
        <v>257</v>
      </c>
      <c r="B69" s="135">
        <v>0.1</v>
      </c>
      <c r="C69" t="s">
        <v>3551</v>
      </c>
      <c r="D69" s="135">
        <v>76.638999999999996</v>
      </c>
      <c r="E69" t="s">
        <v>180</v>
      </c>
    </row>
    <row r="70" spans="1:5" x14ac:dyDescent="0.25">
      <c r="A70" s="106" t="s">
        <v>258</v>
      </c>
      <c r="B70" s="135">
        <v>0.14899999999999999</v>
      </c>
      <c r="C70" t="s">
        <v>3551</v>
      </c>
      <c r="D70" s="135">
        <v>89.462000000000003</v>
      </c>
      <c r="E70" t="s">
        <v>180</v>
      </c>
    </row>
    <row r="71" spans="1:5" x14ac:dyDescent="0.25">
      <c r="A71" s="106" t="s">
        <v>259</v>
      </c>
      <c r="B71" s="135">
        <v>0</v>
      </c>
      <c r="C71" t="s">
        <v>3391</v>
      </c>
      <c r="D71" s="135">
        <v>0</v>
      </c>
      <c r="E71" t="s">
        <v>3391</v>
      </c>
    </row>
    <row r="72" spans="1:5" x14ac:dyDescent="0.25">
      <c r="A72" s="106" t="s">
        <v>260</v>
      </c>
      <c r="B72" s="135">
        <v>0.19</v>
      </c>
      <c r="C72" t="s">
        <v>3552</v>
      </c>
      <c r="D72" s="135">
        <v>38.319000000000003</v>
      </c>
      <c r="E72" t="s">
        <v>180</v>
      </c>
    </row>
    <row r="73" spans="1:5" x14ac:dyDescent="0.25">
      <c r="A73" s="106" t="s">
        <v>261</v>
      </c>
      <c r="B73" s="135">
        <v>0</v>
      </c>
      <c r="C73" t="s">
        <v>3391</v>
      </c>
      <c r="D73" s="135">
        <v>0</v>
      </c>
      <c r="E73" t="s">
        <v>3391</v>
      </c>
    </row>
    <row r="74" spans="1:5" x14ac:dyDescent="0.25">
      <c r="A74" s="106" t="s">
        <v>262</v>
      </c>
      <c r="B74" s="135">
        <v>0.14899999999999999</v>
      </c>
      <c r="C74" t="s">
        <v>3556</v>
      </c>
      <c r="D74" s="135">
        <v>0.14899999999999999</v>
      </c>
      <c r="E74" t="s">
        <v>3556</v>
      </c>
    </row>
    <row r="75" spans="1:5" x14ac:dyDescent="0.25">
      <c r="A75" s="106" t="s">
        <v>330</v>
      </c>
      <c r="B75" s="135">
        <v>0.16500000000000001</v>
      </c>
      <c r="C75" t="s">
        <v>3551</v>
      </c>
      <c r="D75" s="135">
        <v>65.691000000000003</v>
      </c>
      <c r="E75" t="s">
        <v>180</v>
      </c>
    </row>
    <row r="76" spans="1:5" x14ac:dyDescent="0.25">
      <c r="A76" s="106" t="s">
        <v>264</v>
      </c>
      <c r="B76" s="135">
        <v>0</v>
      </c>
      <c r="C76" t="s">
        <v>3391</v>
      </c>
      <c r="D76" s="135">
        <v>0</v>
      </c>
      <c r="E76" t="s">
        <v>3391</v>
      </c>
    </row>
    <row r="77" spans="1:5" x14ac:dyDescent="0.25">
      <c r="A77" s="106" t="s">
        <v>265</v>
      </c>
      <c r="B77" s="135">
        <v>0.16500000000000001</v>
      </c>
      <c r="C77" t="s">
        <v>3551</v>
      </c>
      <c r="D77" s="135">
        <v>65.691000000000003</v>
      </c>
      <c r="E77" t="s">
        <v>180</v>
      </c>
    </row>
    <row r="78" spans="1:5" x14ac:dyDescent="0.25">
      <c r="A78" s="106" t="s">
        <v>266</v>
      </c>
      <c r="B78" s="135">
        <v>0.11899999999999999</v>
      </c>
      <c r="C78" t="s">
        <v>3556</v>
      </c>
      <c r="D78" s="135">
        <v>0.11899999999999999</v>
      </c>
      <c r="E78" t="s">
        <v>3556</v>
      </c>
    </row>
    <row r="79" spans="1:5" x14ac:dyDescent="0.25">
      <c r="A79" s="106" t="s">
        <v>267</v>
      </c>
      <c r="B79" s="135">
        <v>0</v>
      </c>
      <c r="C79" t="s">
        <v>3391</v>
      </c>
      <c r="D79" s="135">
        <v>0</v>
      </c>
      <c r="E79" t="s">
        <v>3391</v>
      </c>
    </row>
    <row r="80" spans="1:5" x14ac:dyDescent="0.25">
      <c r="A80" s="106" t="s">
        <v>268</v>
      </c>
      <c r="B80" s="135">
        <v>0.152</v>
      </c>
      <c r="C80" t="s">
        <v>3551</v>
      </c>
      <c r="D80" s="135">
        <v>78.069999999999993</v>
      </c>
      <c r="E80" t="s">
        <v>180</v>
      </c>
    </row>
    <row r="81" spans="1:5" x14ac:dyDescent="0.25">
      <c r="A81" s="106" t="s">
        <v>269</v>
      </c>
      <c r="B81" s="135">
        <v>0</v>
      </c>
      <c r="C81" t="s">
        <v>3391</v>
      </c>
      <c r="D81" s="135">
        <v>0</v>
      </c>
      <c r="E81" t="s">
        <v>3391</v>
      </c>
    </row>
    <row r="82" spans="1:5" x14ac:dyDescent="0.25">
      <c r="A82" s="106" t="s">
        <v>292</v>
      </c>
      <c r="B82" s="135">
        <v>5.0000000000000001E-3</v>
      </c>
      <c r="C82" t="s">
        <v>3551</v>
      </c>
      <c r="D82" s="135">
        <v>6.3460000000000001</v>
      </c>
      <c r="E82" t="s">
        <v>180</v>
      </c>
    </row>
  </sheetData>
  <autoFilter ref="A1:E1">
    <sortState ref="A2:E82">
      <sortCondition ref="A1"/>
    </sortState>
  </autoFilter>
  <pageMargins left="0.75" right="0.75" top="1" bottom="1" header="0.5" footer="0.5"/>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6"/>
  <sheetViews>
    <sheetView workbookViewId="0">
      <selection activeCell="B2" sqref="B2:F16"/>
    </sheetView>
  </sheetViews>
  <sheetFormatPr baseColWidth="10" defaultColWidth="9.140625" defaultRowHeight="15" x14ac:dyDescent="0.25"/>
  <cols>
    <col min="1" max="1" width="12" style="95" bestFit="1" customWidth="1"/>
    <col min="2" max="2" width="9" style="95" bestFit="1" customWidth="1"/>
    <col min="3" max="3" width="10.28515625" style="95" bestFit="1" customWidth="1"/>
    <col min="4" max="4" width="20.7109375" style="95" bestFit="1" customWidth="1"/>
    <col min="5" max="5" width="11.28515625" style="95" bestFit="1" customWidth="1"/>
    <col min="6" max="6" width="22.42578125" style="95" bestFit="1" customWidth="1"/>
  </cols>
  <sheetData>
    <row r="1" spans="1:6" x14ac:dyDescent="0.25">
      <c r="A1" t="s">
        <v>198</v>
      </c>
      <c r="B1" s="106" t="s">
        <v>3371</v>
      </c>
      <c r="C1" s="106" t="s">
        <v>212</v>
      </c>
      <c r="D1" s="106" t="s">
        <v>3563</v>
      </c>
      <c r="E1" s="106" t="s">
        <v>3564</v>
      </c>
      <c r="F1" s="106" t="s">
        <v>3565</v>
      </c>
    </row>
    <row r="2" spans="1:6" x14ac:dyDescent="0.25">
      <c r="A2" s="106" t="s">
        <v>179</v>
      </c>
      <c r="B2" s="135">
        <v>0.14699999999999999</v>
      </c>
      <c r="C2" t="s">
        <v>3380</v>
      </c>
      <c r="D2" s="135">
        <v>139.548</v>
      </c>
      <c r="E2" t="s">
        <v>3379</v>
      </c>
      <c r="F2" s="135">
        <v>222.51599999999999</v>
      </c>
    </row>
    <row r="3" spans="1:6" x14ac:dyDescent="0.25">
      <c r="A3" s="106" t="s">
        <v>190</v>
      </c>
      <c r="B3" s="135">
        <v>7.2999999999999995E-2</v>
      </c>
      <c r="C3" t="s">
        <v>3403</v>
      </c>
      <c r="D3" s="135">
        <v>14.962999999999999</v>
      </c>
      <c r="E3" t="s">
        <v>3403</v>
      </c>
      <c r="F3" s="135">
        <v>14.962999999999999</v>
      </c>
    </row>
    <row r="4" spans="1:6" x14ac:dyDescent="0.25">
      <c r="A4" s="106" t="s">
        <v>16</v>
      </c>
      <c r="B4" s="135">
        <v>0.752</v>
      </c>
      <c r="C4" t="s">
        <v>4331</v>
      </c>
      <c r="D4" s="135">
        <v>48.731999999999999</v>
      </c>
      <c r="E4" t="s">
        <v>4331</v>
      </c>
      <c r="F4" s="135">
        <v>495.21800000000002</v>
      </c>
    </row>
    <row r="5" spans="1:6" x14ac:dyDescent="0.25">
      <c r="A5" s="106" t="s">
        <v>177</v>
      </c>
      <c r="B5" s="135">
        <v>2E-3</v>
      </c>
      <c r="C5" t="s">
        <v>3390</v>
      </c>
      <c r="D5" s="135">
        <v>2E-3</v>
      </c>
      <c r="E5" t="s">
        <v>3390</v>
      </c>
      <c r="F5" s="135">
        <v>2E-3</v>
      </c>
    </row>
    <row r="6" spans="1:6" x14ac:dyDescent="0.25">
      <c r="A6" s="106" t="s">
        <v>9</v>
      </c>
      <c r="B6" s="135">
        <v>6.8000000000000005E-2</v>
      </c>
      <c r="C6" t="s">
        <v>3388</v>
      </c>
      <c r="D6" s="135">
        <v>49.62</v>
      </c>
      <c r="E6" t="s">
        <v>3384</v>
      </c>
      <c r="F6" s="135">
        <v>64.608000000000004</v>
      </c>
    </row>
    <row r="7" spans="1:6" x14ac:dyDescent="0.25">
      <c r="A7" s="106" t="s">
        <v>175</v>
      </c>
      <c r="B7" s="135">
        <v>1.9E-2</v>
      </c>
      <c r="C7" t="s">
        <v>3386</v>
      </c>
      <c r="D7" s="135">
        <v>6.0999999999999999E-2</v>
      </c>
      <c r="E7" t="s">
        <v>3386</v>
      </c>
      <c r="F7" s="135">
        <v>30.154</v>
      </c>
    </row>
    <row r="8" spans="1:6" x14ac:dyDescent="0.25">
      <c r="A8" s="106" t="s">
        <v>148</v>
      </c>
      <c r="B8" s="135">
        <v>7.9000000000000001E-2</v>
      </c>
      <c r="C8" t="s">
        <v>3379</v>
      </c>
      <c r="D8" s="135">
        <v>41.43</v>
      </c>
      <c r="E8" t="s">
        <v>3390</v>
      </c>
      <c r="F8" s="135">
        <v>43.517000000000003</v>
      </c>
    </row>
    <row r="9" spans="1:6" x14ac:dyDescent="0.25">
      <c r="A9" s="106" t="s">
        <v>187</v>
      </c>
      <c r="B9" s="135">
        <v>14.263999999999999</v>
      </c>
      <c r="C9" t="s">
        <v>3397</v>
      </c>
      <c r="D9" s="135">
        <v>14.263999999999999</v>
      </c>
      <c r="E9" t="s">
        <v>3397</v>
      </c>
      <c r="F9" s="135">
        <v>15.959</v>
      </c>
    </row>
    <row r="10" spans="1:6" x14ac:dyDescent="0.25">
      <c r="A10" s="106" t="s">
        <v>167</v>
      </c>
      <c r="B10" s="135">
        <v>5.6000000000000001E-2</v>
      </c>
      <c r="C10" t="s">
        <v>3388</v>
      </c>
      <c r="D10" s="135">
        <v>0.33800000000000002</v>
      </c>
      <c r="E10" t="s">
        <v>3382</v>
      </c>
      <c r="F10" s="135">
        <v>22.14</v>
      </c>
    </row>
    <row r="11" spans="1:6" x14ac:dyDescent="0.25">
      <c r="A11" s="106" t="s">
        <v>189</v>
      </c>
      <c r="B11" s="135">
        <v>4.0000000000000001E-3</v>
      </c>
      <c r="C11" t="s">
        <v>3390</v>
      </c>
      <c r="D11" s="135">
        <v>87.454999999999998</v>
      </c>
      <c r="E11" t="s">
        <v>3390</v>
      </c>
      <c r="F11" s="135">
        <v>159.04300000000001</v>
      </c>
    </row>
    <row r="12" spans="1:6" x14ac:dyDescent="0.25">
      <c r="A12" s="106" t="s">
        <v>188</v>
      </c>
      <c r="B12" s="135">
        <v>2.1150000000000002</v>
      </c>
      <c r="C12" t="s">
        <v>3380</v>
      </c>
      <c r="D12" s="135">
        <v>6.95</v>
      </c>
      <c r="E12" t="s">
        <v>3399</v>
      </c>
      <c r="F12" s="135">
        <v>250.51499999999999</v>
      </c>
    </row>
    <row r="13" spans="1:6" x14ac:dyDescent="0.25">
      <c r="A13" s="106" t="s">
        <v>129</v>
      </c>
      <c r="B13" s="135">
        <v>0.57899999999999996</v>
      </c>
      <c r="C13" t="s">
        <v>3405</v>
      </c>
      <c r="D13" s="135">
        <v>64.539000000000001</v>
      </c>
      <c r="E13" t="s">
        <v>3405</v>
      </c>
      <c r="F13" s="135">
        <v>333.78300000000002</v>
      </c>
    </row>
    <row r="14" spans="1:6" x14ac:dyDescent="0.25">
      <c r="A14" s="106" t="s">
        <v>23</v>
      </c>
      <c r="B14" s="135">
        <v>0.1</v>
      </c>
      <c r="C14" t="s">
        <v>4331</v>
      </c>
      <c r="D14" s="135">
        <v>38.319000000000003</v>
      </c>
      <c r="E14" t="s">
        <v>4332</v>
      </c>
      <c r="F14" s="135">
        <v>105.709</v>
      </c>
    </row>
    <row r="15" spans="1:6" x14ac:dyDescent="0.25">
      <c r="A15" s="106" t="s">
        <v>193</v>
      </c>
      <c r="B15" s="135">
        <v>1.7999999999999999E-2</v>
      </c>
      <c r="C15" t="s">
        <v>3386</v>
      </c>
      <c r="D15" s="135">
        <v>67.959999999999994</v>
      </c>
      <c r="E15" t="s">
        <v>3386</v>
      </c>
      <c r="F15" s="135">
        <v>177.28700000000001</v>
      </c>
    </row>
    <row r="16" spans="1:6" x14ac:dyDescent="0.25">
      <c r="A16" s="106" t="s">
        <v>192</v>
      </c>
      <c r="B16" s="135">
        <v>5.0000000000000001E-3</v>
      </c>
      <c r="C16" t="s">
        <v>3390</v>
      </c>
      <c r="D16" s="135">
        <v>6.3460000000000001</v>
      </c>
      <c r="E16" t="s">
        <v>3390</v>
      </c>
      <c r="F16" s="135">
        <v>6.3460000000000001</v>
      </c>
    </row>
  </sheetData>
  <autoFilter ref="A1:F1">
    <sortState ref="A2:F16">
      <sortCondition ref="A1"/>
    </sortState>
  </autoFilter>
  <pageMargins left="0.75" right="0.75" top="1" bottom="1" header="0.5" footer="0.5"/>
  <pageSetup orientation="portrai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D108"/>
  <sheetViews>
    <sheetView workbookViewId="0"/>
  </sheetViews>
  <sheetFormatPr baseColWidth="10" defaultColWidth="9.140625" defaultRowHeight="15" x14ac:dyDescent="0.25"/>
  <sheetData>
    <row r="1" spans="1:82" x14ac:dyDescent="0.25">
      <c r="B1" s="106" t="s">
        <v>217</v>
      </c>
      <c r="C1" s="106" t="s">
        <v>220</v>
      </c>
      <c r="D1" s="106" t="s">
        <v>221</v>
      </c>
      <c r="E1" s="106" t="s">
        <v>222</v>
      </c>
      <c r="F1" s="106" t="s">
        <v>223</v>
      </c>
      <c r="G1" s="106" t="s">
        <v>224</v>
      </c>
      <c r="H1" s="106" t="s">
        <v>225</v>
      </c>
      <c r="I1" s="106" t="s">
        <v>226</v>
      </c>
      <c r="J1" s="106" t="s">
        <v>227</v>
      </c>
      <c r="K1" s="106" t="s">
        <v>228</v>
      </c>
      <c r="L1" s="106" t="s">
        <v>229</v>
      </c>
      <c r="M1" s="106" t="s">
        <v>230</v>
      </c>
      <c r="N1" s="106" t="s">
        <v>231</v>
      </c>
      <c r="O1" s="106" t="s">
        <v>232</v>
      </c>
      <c r="P1" s="106" t="s">
        <v>233</v>
      </c>
      <c r="Q1" s="106" t="s">
        <v>234</v>
      </c>
      <c r="R1" s="106" t="s">
        <v>235</v>
      </c>
      <c r="S1" s="106" t="s">
        <v>236</v>
      </c>
      <c r="T1" s="106" t="s">
        <v>237</v>
      </c>
      <c r="U1" s="106" t="s">
        <v>238</v>
      </c>
      <c r="V1" s="106" t="s">
        <v>329</v>
      </c>
      <c r="W1" s="106" t="s">
        <v>240</v>
      </c>
      <c r="X1" s="106" t="s">
        <v>241</v>
      </c>
      <c r="Y1" s="106" t="s">
        <v>242</v>
      </c>
      <c r="Z1" s="106" t="s">
        <v>243</v>
      </c>
      <c r="AA1" s="106" t="s">
        <v>244</v>
      </c>
      <c r="AB1" s="106" t="s">
        <v>245</v>
      </c>
      <c r="AC1" s="106" t="s">
        <v>246</v>
      </c>
      <c r="AD1" s="106" t="s">
        <v>247</v>
      </c>
      <c r="AE1" s="106" t="s">
        <v>248</v>
      </c>
      <c r="AF1" s="106" t="s">
        <v>249</v>
      </c>
      <c r="AG1" s="106" t="s">
        <v>250</v>
      </c>
      <c r="AH1" s="106" t="s">
        <v>251</v>
      </c>
      <c r="AI1" s="106" t="s">
        <v>252</v>
      </c>
      <c r="AJ1" s="106" t="s">
        <v>253</v>
      </c>
      <c r="AK1" s="106" t="s">
        <v>254</v>
      </c>
      <c r="AL1" s="106" t="s">
        <v>255</v>
      </c>
      <c r="AM1" s="106" t="s">
        <v>256</v>
      </c>
      <c r="AN1" s="106" t="s">
        <v>257</v>
      </c>
      <c r="AO1" s="106" t="s">
        <v>258</v>
      </c>
      <c r="AP1" s="106" t="s">
        <v>259</v>
      </c>
      <c r="AQ1" s="106" t="s">
        <v>260</v>
      </c>
      <c r="AR1" s="106" t="s">
        <v>261</v>
      </c>
      <c r="AS1" s="106" t="s">
        <v>262</v>
      </c>
      <c r="AT1" s="106" t="s">
        <v>330</v>
      </c>
      <c r="AU1" s="106" t="s">
        <v>264</v>
      </c>
      <c r="AV1" s="106" t="s">
        <v>265</v>
      </c>
      <c r="AW1" s="106" t="s">
        <v>266</v>
      </c>
      <c r="AX1" s="106" t="s">
        <v>267</v>
      </c>
      <c r="AY1" s="106" t="s">
        <v>268</v>
      </c>
      <c r="AZ1" s="106" t="s">
        <v>269</v>
      </c>
      <c r="BA1" s="106" t="s">
        <v>270</v>
      </c>
      <c r="BB1" s="106" t="s">
        <v>271</v>
      </c>
      <c r="BC1" s="106" t="s">
        <v>272</v>
      </c>
      <c r="BD1" s="106" t="s">
        <v>273</v>
      </c>
      <c r="BE1" s="106" t="s">
        <v>274</v>
      </c>
      <c r="BF1" s="106" t="s">
        <v>275</v>
      </c>
      <c r="BG1" s="106" t="s">
        <v>276</v>
      </c>
      <c r="BH1" s="106" t="s">
        <v>277</v>
      </c>
      <c r="BI1" s="106" t="s">
        <v>278</v>
      </c>
      <c r="BJ1" s="106" t="s">
        <v>279</v>
      </c>
      <c r="BK1" s="106" t="s">
        <v>280</v>
      </c>
      <c r="BL1" s="106" t="s">
        <v>281</v>
      </c>
      <c r="BM1" s="106" t="s">
        <v>282</v>
      </c>
      <c r="BN1" s="106" t="s">
        <v>283</v>
      </c>
      <c r="BO1" s="106" t="s">
        <v>284</v>
      </c>
      <c r="BP1" s="106" t="s">
        <v>285</v>
      </c>
      <c r="BQ1" s="106" t="s">
        <v>286</v>
      </c>
      <c r="BR1" s="106" t="s">
        <v>287</v>
      </c>
      <c r="BS1" s="106" t="s">
        <v>288</v>
      </c>
      <c r="BT1" s="106" t="s">
        <v>289</v>
      </c>
      <c r="BU1" s="106" t="s">
        <v>290</v>
      </c>
      <c r="BV1" s="106" t="s">
        <v>331</v>
      </c>
      <c r="BW1" s="106" t="s">
        <v>292</v>
      </c>
      <c r="BX1" s="106" t="s">
        <v>293</v>
      </c>
      <c r="BY1" s="106" t="s">
        <v>294</v>
      </c>
      <c r="BZ1" s="106" t="s">
        <v>295</v>
      </c>
      <c r="CA1" s="106" t="s">
        <v>296</v>
      </c>
      <c r="CB1" s="106" t="s">
        <v>297</v>
      </c>
      <c r="CC1" s="106" t="s">
        <v>298</v>
      </c>
      <c r="CD1" s="106" t="s">
        <v>299</v>
      </c>
    </row>
    <row r="2" spans="1:82" x14ac:dyDescent="0.25">
      <c r="A2" s="106" t="s">
        <v>2733</v>
      </c>
      <c r="B2" t="s">
        <v>4335</v>
      </c>
      <c r="C2" t="s">
        <v>4336</v>
      </c>
      <c r="D2" t="s">
        <v>2842</v>
      </c>
      <c r="E2" t="s">
        <v>4337</v>
      </c>
      <c r="F2" t="s">
        <v>2847</v>
      </c>
      <c r="G2" t="s">
        <v>4336</v>
      </c>
      <c r="H2" t="s">
        <v>4338</v>
      </c>
      <c r="I2" t="s">
        <v>2847</v>
      </c>
      <c r="J2" t="s">
        <v>4339</v>
      </c>
      <c r="K2" t="s">
        <v>4340</v>
      </c>
    </row>
    <row r="3" spans="1:82" x14ac:dyDescent="0.25">
      <c r="A3" s="106" t="s">
        <v>2734</v>
      </c>
      <c r="B3" t="s">
        <v>4341</v>
      </c>
      <c r="C3" t="s">
        <v>4342</v>
      </c>
      <c r="D3" t="s">
        <v>2852</v>
      </c>
      <c r="E3" t="s">
        <v>4343</v>
      </c>
      <c r="F3" t="s">
        <v>2847</v>
      </c>
      <c r="G3" t="s">
        <v>4342</v>
      </c>
      <c r="H3" t="s">
        <v>2847</v>
      </c>
      <c r="I3" t="s">
        <v>2847</v>
      </c>
      <c r="J3" t="s">
        <v>4344</v>
      </c>
      <c r="K3" t="s">
        <v>4345</v>
      </c>
    </row>
    <row r="4" spans="1:82" x14ac:dyDescent="0.25">
      <c r="A4" s="106" t="s">
        <v>2735</v>
      </c>
      <c r="B4" t="s">
        <v>4346</v>
      </c>
      <c r="C4" t="s">
        <v>4347</v>
      </c>
      <c r="D4" t="s">
        <v>2861</v>
      </c>
      <c r="E4" t="s">
        <v>4348</v>
      </c>
      <c r="F4" t="s">
        <v>2847</v>
      </c>
      <c r="G4" t="s">
        <v>4347</v>
      </c>
      <c r="H4" t="s">
        <v>4349</v>
      </c>
      <c r="I4" t="s">
        <v>2847</v>
      </c>
      <c r="J4" t="s">
        <v>4350</v>
      </c>
      <c r="K4" t="s">
        <v>4351</v>
      </c>
    </row>
    <row r="5" spans="1:82" x14ac:dyDescent="0.25">
      <c r="A5" s="106" t="s">
        <v>2736</v>
      </c>
      <c r="B5" t="s">
        <v>4352</v>
      </c>
      <c r="C5" t="s">
        <v>4353</v>
      </c>
      <c r="D5" t="s">
        <v>2870</v>
      </c>
      <c r="E5" t="s">
        <v>4354</v>
      </c>
      <c r="F5" t="s">
        <v>2847</v>
      </c>
      <c r="G5" t="s">
        <v>4353</v>
      </c>
      <c r="H5" t="s">
        <v>2847</v>
      </c>
      <c r="I5" t="s">
        <v>2847</v>
      </c>
      <c r="J5" t="s">
        <v>4355</v>
      </c>
      <c r="K5" t="s">
        <v>4355</v>
      </c>
    </row>
    <row r="6" spans="1:82" x14ac:dyDescent="0.25">
      <c r="A6" s="106" t="s">
        <v>2737</v>
      </c>
      <c r="B6" t="s">
        <v>4356</v>
      </c>
      <c r="C6" t="s">
        <v>4357</v>
      </c>
      <c r="D6" t="s">
        <v>2879</v>
      </c>
      <c r="E6" t="s">
        <v>4358</v>
      </c>
      <c r="F6" t="s">
        <v>2847</v>
      </c>
      <c r="G6" t="s">
        <v>4357</v>
      </c>
      <c r="H6" t="s">
        <v>4359</v>
      </c>
      <c r="I6" t="s">
        <v>2884</v>
      </c>
      <c r="J6" t="s">
        <v>4360</v>
      </c>
      <c r="K6" t="s">
        <v>4361</v>
      </c>
    </row>
    <row r="7" spans="1:82" x14ac:dyDescent="0.25">
      <c r="A7" s="106" t="s">
        <v>2738</v>
      </c>
      <c r="B7" t="s">
        <v>4362</v>
      </c>
      <c r="C7" t="s">
        <v>4363</v>
      </c>
      <c r="D7" t="s">
        <v>2889</v>
      </c>
      <c r="E7" t="s">
        <v>4364</v>
      </c>
      <c r="F7" t="s">
        <v>4365</v>
      </c>
      <c r="G7" t="s">
        <v>4363</v>
      </c>
      <c r="H7" t="s">
        <v>4366</v>
      </c>
      <c r="I7" t="s">
        <v>2847</v>
      </c>
      <c r="J7" t="s">
        <v>4367</v>
      </c>
      <c r="K7" t="s">
        <v>4368</v>
      </c>
    </row>
    <row r="8" spans="1:82" x14ac:dyDescent="0.25">
      <c r="A8" s="106" t="s">
        <v>2739</v>
      </c>
      <c r="B8" t="s">
        <v>4369</v>
      </c>
      <c r="C8" t="s">
        <v>4370</v>
      </c>
      <c r="D8" t="s">
        <v>2898</v>
      </c>
      <c r="E8" t="s">
        <v>4371</v>
      </c>
      <c r="F8" t="s">
        <v>4372</v>
      </c>
      <c r="G8" t="s">
        <v>4370</v>
      </c>
      <c r="H8" t="s">
        <v>4373</v>
      </c>
      <c r="I8" t="s">
        <v>2903</v>
      </c>
      <c r="J8" t="s">
        <v>4374</v>
      </c>
      <c r="K8" t="s">
        <v>4375</v>
      </c>
    </row>
    <row r="9" spans="1:82" x14ac:dyDescent="0.25">
      <c r="A9" s="106" t="s">
        <v>2740</v>
      </c>
      <c r="L9" t="s">
        <v>2906</v>
      </c>
      <c r="M9" t="s">
        <v>2907</v>
      </c>
      <c r="N9" t="s">
        <v>2908</v>
      </c>
      <c r="O9" t="s">
        <v>2847</v>
      </c>
      <c r="P9" t="s">
        <v>2847</v>
      </c>
      <c r="Q9" t="s">
        <v>2847</v>
      </c>
      <c r="R9" t="s">
        <v>2847</v>
      </c>
      <c r="S9" t="s">
        <v>2847</v>
      </c>
    </row>
    <row r="10" spans="1:82" x14ac:dyDescent="0.25">
      <c r="A10" s="106" t="s">
        <v>2741</v>
      </c>
      <c r="L10" t="s">
        <v>2914</v>
      </c>
      <c r="M10" t="s">
        <v>2915</v>
      </c>
      <c r="N10" t="s">
        <v>2916</v>
      </c>
      <c r="O10" t="s">
        <v>2847</v>
      </c>
      <c r="P10" t="s">
        <v>2847</v>
      </c>
      <c r="Q10" t="s">
        <v>2847</v>
      </c>
      <c r="R10" t="s">
        <v>2847</v>
      </c>
      <c r="S10" t="s">
        <v>2847</v>
      </c>
    </row>
    <row r="11" spans="1:82" x14ac:dyDescent="0.25">
      <c r="A11" s="106" t="s">
        <v>2742</v>
      </c>
      <c r="L11" t="s">
        <v>2921</v>
      </c>
      <c r="M11" t="s">
        <v>2922</v>
      </c>
      <c r="N11" t="s">
        <v>2923</v>
      </c>
      <c r="O11" t="s">
        <v>2847</v>
      </c>
      <c r="P11" t="s">
        <v>2847</v>
      </c>
      <c r="Q11" t="s">
        <v>2847</v>
      </c>
      <c r="R11" t="s">
        <v>2847</v>
      </c>
      <c r="S11" t="s">
        <v>2847</v>
      </c>
    </row>
    <row r="12" spans="1:82" x14ac:dyDescent="0.25">
      <c r="A12" s="106" t="s">
        <v>2743</v>
      </c>
      <c r="L12" t="s">
        <v>2928</v>
      </c>
      <c r="M12" t="s">
        <v>2929</v>
      </c>
      <c r="N12" t="s">
        <v>2930</v>
      </c>
      <c r="O12" t="s">
        <v>2847</v>
      </c>
      <c r="P12" t="s">
        <v>2847</v>
      </c>
      <c r="Q12" t="s">
        <v>2847</v>
      </c>
      <c r="R12" t="s">
        <v>2847</v>
      </c>
      <c r="S12" t="s">
        <v>2847</v>
      </c>
    </row>
    <row r="13" spans="1:82" x14ac:dyDescent="0.25">
      <c r="A13" s="106" t="s">
        <v>2744</v>
      </c>
      <c r="L13" t="s">
        <v>2935</v>
      </c>
      <c r="M13" t="s">
        <v>2936</v>
      </c>
      <c r="N13" t="s">
        <v>2937</v>
      </c>
      <c r="O13" t="s">
        <v>2847</v>
      </c>
      <c r="P13" t="s">
        <v>2847</v>
      </c>
      <c r="Q13" t="s">
        <v>2847</v>
      </c>
      <c r="R13" t="s">
        <v>2847</v>
      </c>
      <c r="S13" t="s">
        <v>2847</v>
      </c>
    </row>
    <row r="14" spans="1:82" x14ac:dyDescent="0.25">
      <c r="A14" s="106" t="s">
        <v>2745</v>
      </c>
      <c r="L14" t="s">
        <v>2942</v>
      </c>
      <c r="M14" t="s">
        <v>2943</v>
      </c>
      <c r="N14" t="s">
        <v>2944</v>
      </c>
      <c r="O14" t="s">
        <v>2847</v>
      </c>
      <c r="P14" t="s">
        <v>2847</v>
      </c>
      <c r="Q14" t="s">
        <v>2847</v>
      </c>
      <c r="R14" t="s">
        <v>2847</v>
      </c>
      <c r="S14" t="s">
        <v>2847</v>
      </c>
    </row>
    <row r="15" spans="1:82" x14ac:dyDescent="0.25">
      <c r="A15" s="106" t="s">
        <v>2746</v>
      </c>
      <c r="L15" t="s">
        <v>2949</v>
      </c>
      <c r="M15" t="s">
        <v>2950</v>
      </c>
      <c r="N15" t="s">
        <v>2951</v>
      </c>
      <c r="O15" t="s">
        <v>2847</v>
      </c>
      <c r="P15" t="s">
        <v>2847</v>
      </c>
      <c r="Q15" t="s">
        <v>2847</v>
      </c>
      <c r="R15" t="s">
        <v>2847</v>
      </c>
      <c r="S15" t="s">
        <v>2847</v>
      </c>
    </row>
    <row r="16" spans="1:82" x14ac:dyDescent="0.25">
      <c r="A16" s="106" t="s">
        <v>2747</v>
      </c>
      <c r="L16" t="s">
        <v>2956</v>
      </c>
      <c r="M16" t="s">
        <v>2957</v>
      </c>
      <c r="N16" t="s">
        <v>2958</v>
      </c>
      <c r="O16" t="s">
        <v>2847</v>
      </c>
      <c r="P16" t="s">
        <v>2847</v>
      </c>
      <c r="Q16" t="s">
        <v>2847</v>
      </c>
      <c r="R16" t="s">
        <v>2847</v>
      </c>
      <c r="S16" t="s">
        <v>2847</v>
      </c>
    </row>
    <row r="17" spans="1:29" x14ac:dyDescent="0.25">
      <c r="A17" s="106" t="s">
        <v>2748</v>
      </c>
      <c r="L17" t="s">
        <v>2963</v>
      </c>
      <c r="M17" t="s">
        <v>2964</v>
      </c>
      <c r="N17" t="s">
        <v>2965</v>
      </c>
      <c r="O17" t="s">
        <v>2847</v>
      </c>
      <c r="P17" t="s">
        <v>2847</v>
      </c>
      <c r="Q17" t="s">
        <v>2847</v>
      </c>
      <c r="R17" t="s">
        <v>2847</v>
      </c>
      <c r="S17" t="s">
        <v>2847</v>
      </c>
    </row>
    <row r="18" spans="1:29" x14ac:dyDescent="0.25">
      <c r="A18" s="106" t="s">
        <v>2749</v>
      </c>
      <c r="T18" t="s">
        <v>2970</v>
      </c>
      <c r="U18" t="s">
        <v>2970</v>
      </c>
      <c r="V18" t="s">
        <v>2847</v>
      </c>
    </row>
    <row r="19" spans="1:29" x14ac:dyDescent="0.25">
      <c r="A19" s="106" t="s">
        <v>2750</v>
      </c>
      <c r="T19" t="s">
        <v>2972</v>
      </c>
      <c r="U19" t="s">
        <v>2972</v>
      </c>
      <c r="V19" t="s">
        <v>2847</v>
      </c>
    </row>
    <row r="20" spans="1:29" x14ac:dyDescent="0.25">
      <c r="A20" s="106" t="s">
        <v>2751</v>
      </c>
      <c r="T20" t="s">
        <v>2974</v>
      </c>
      <c r="U20" t="s">
        <v>2974</v>
      </c>
      <c r="V20" t="s">
        <v>4376</v>
      </c>
    </row>
    <row r="21" spans="1:29" x14ac:dyDescent="0.25">
      <c r="A21" s="106" t="s">
        <v>2752</v>
      </c>
      <c r="T21" t="s">
        <v>2976</v>
      </c>
      <c r="U21" t="s">
        <v>2976</v>
      </c>
      <c r="V21" t="s">
        <v>2847</v>
      </c>
    </row>
    <row r="22" spans="1:29" x14ac:dyDescent="0.25">
      <c r="A22" s="106" t="s">
        <v>2753</v>
      </c>
      <c r="T22" t="s">
        <v>2978</v>
      </c>
      <c r="U22" t="s">
        <v>2978</v>
      </c>
      <c r="V22" t="s">
        <v>2847</v>
      </c>
    </row>
    <row r="23" spans="1:29" x14ac:dyDescent="0.25">
      <c r="A23" s="106" t="s">
        <v>2754</v>
      </c>
      <c r="T23" t="s">
        <v>2980</v>
      </c>
      <c r="U23" t="s">
        <v>2980</v>
      </c>
      <c r="V23" t="s">
        <v>2847</v>
      </c>
    </row>
    <row r="24" spans="1:29" x14ac:dyDescent="0.25">
      <c r="A24" s="106" t="s">
        <v>2755</v>
      </c>
      <c r="T24" t="s">
        <v>2982</v>
      </c>
      <c r="U24" t="s">
        <v>2982</v>
      </c>
      <c r="V24" t="s">
        <v>4376</v>
      </c>
    </row>
    <row r="25" spans="1:29" x14ac:dyDescent="0.25">
      <c r="A25" s="106" t="s">
        <v>2756</v>
      </c>
      <c r="T25" t="s">
        <v>2984</v>
      </c>
      <c r="U25" t="s">
        <v>2984</v>
      </c>
      <c r="V25" t="s">
        <v>4376</v>
      </c>
    </row>
    <row r="26" spans="1:29" x14ac:dyDescent="0.25">
      <c r="A26" s="106" t="s">
        <v>2757</v>
      </c>
      <c r="W26" t="s">
        <v>4377</v>
      </c>
      <c r="X26" t="s">
        <v>4378</v>
      </c>
      <c r="Y26" t="s">
        <v>2988</v>
      </c>
      <c r="Z26" t="s">
        <v>2989</v>
      </c>
      <c r="AA26" t="s">
        <v>2990</v>
      </c>
      <c r="AB26" t="s">
        <v>4379</v>
      </c>
      <c r="AC26" t="s">
        <v>4380</v>
      </c>
    </row>
    <row r="27" spans="1:29" x14ac:dyDescent="0.25">
      <c r="A27" s="106" t="s">
        <v>2758</v>
      </c>
      <c r="W27" t="s">
        <v>4381</v>
      </c>
      <c r="X27" t="s">
        <v>4382</v>
      </c>
      <c r="Y27" t="s">
        <v>2995</v>
      </c>
      <c r="Z27" t="s">
        <v>2996</v>
      </c>
      <c r="AA27" t="s">
        <v>2997</v>
      </c>
      <c r="AB27" t="s">
        <v>4383</v>
      </c>
      <c r="AC27" t="s">
        <v>4384</v>
      </c>
    </row>
    <row r="28" spans="1:29" x14ac:dyDescent="0.25">
      <c r="A28" s="106" t="s">
        <v>2759</v>
      </c>
      <c r="W28" t="s">
        <v>4385</v>
      </c>
      <c r="X28" t="s">
        <v>4386</v>
      </c>
      <c r="Y28" t="s">
        <v>3002</v>
      </c>
      <c r="Z28" t="s">
        <v>3003</v>
      </c>
      <c r="AA28" t="s">
        <v>3004</v>
      </c>
      <c r="AB28" t="s">
        <v>4387</v>
      </c>
      <c r="AC28" t="s">
        <v>4388</v>
      </c>
    </row>
    <row r="29" spans="1:29" x14ac:dyDescent="0.25">
      <c r="A29" s="106" t="s">
        <v>2760</v>
      </c>
      <c r="W29" t="s">
        <v>4389</v>
      </c>
      <c r="X29" t="s">
        <v>4390</v>
      </c>
      <c r="Y29" t="s">
        <v>3009</v>
      </c>
      <c r="Z29" t="s">
        <v>3010</v>
      </c>
      <c r="AA29" t="s">
        <v>3011</v>
      </c>
      <c r="AB29" t="s">
        <v>4391</v>
      </c>
      <c r="AC29" t="s">
        <v>4392</v>
      </c>
    </row>
    <row r="30" spans="1:29" x14ac:dyDescent="0.25">
      <c r="A30" s="106" t="s">
        <v>2761</v>
      </c>
      <c r="W30" t="s">
        <v>4393</v>
      </c>
      <c r="X30" t="s">
        <v>4394</v>
      </c>
      <c r="Y30" t="s">
        <v>3016</v>
      </c>
      <c r="Z30" t="s">
        <v>3017</v>
      </c>
      <c r="AA30" t="s">
        <v>3018</v>
      </c>
      <c r="AB30" t="s">
        <v>4395</v>
      </c>
      <c r="AC30" t="s">
        <v>4396</v>
      </c>
    </row>
    <row r="31" spans="1:29" x14ac:dyDescent="0.25">
      <c r="A31" s="106" t="s">
        <v>2762</v>
      </c>
      <c r="W31" t="s">
        <v>4397</v>
      </c>
      <c r="X31" t="s">
        <v>4398</v>
      </c>
      <c r="Y31" t="s">
        <v>3023</v>
      </c>
      <c r="Z31" t="s">
        <v>3024</v>
      </c>
      <c r="AA31" t="s">
        <v>3025</v>
      </c>
      <c r="AB31" t="s">
        <v>4399</v>
      </c>
      <c r="AC31" t="s">
        <v>4400</v>
      </c>
    </row>
    <row r="32" spans="1:29" x14ac:dyDescent="0.25">
      <c r="A32" s="106" t="s">
        <v>2763</v>
      </c>
      <c r="W32" t="s">
        <v>4401</v>
      </c>
      <c r="X32" t="s">
        <v>4402</v>
      </c>
      <c r="Y32" t="s">
        <v>3030</v>
      </c>
      <c r="Z32" t="s">
        <v>3031</v>
      </c>
      <c r="AA32" t="s">
        <v>3032</v>
      </c>
      <c r="AB32" t="s">
        <v>4403</v>
      </c>
      <c r="AC32" t="s">
        <v>4404</v>
      </c>
    </row>
    <row r="33" spans="1:52" x14ac:dyDescent="0.25">
      <c r="A33" s="106" t="s">
        <v>2764</v>
      </c>
      <c r="AD33" t="s">
        <v>3035</v>
      </c>
    </row>
    <row r="34" spans="1:52" x14ac:dyDescent="0.25">
      <c r="A34" s="106" t="s">
        <v>2765</v>
      </c>
      <c r="AD34" t="s">
        <v>2847</v>
      </c>
    </row>
    <row r="35" spans="1:52" x14ac:dyDescent="0.25">
      <c r="A35" s="106" t="s">
        <v>2766</v>
      </c>
      <c r="AD35" t="s">
        <v>2847</v>
      </c>
    </row>
    <row r="36" spans="1:52" x14ac:dyDescent="0.25">
      <c r="A36" s="106" t="s">
        <v>2767</v>
      </c>
      <c r="AD36" t="s">
        <v>2847</v>
      </c>
    </row>
    <row r="37" spans="1:52" x14ac:dyDescent="0.25">
      <c r="A37" s="106" t="s">
        <v>2768</v>
      </c>
      <c r="AD37" t="s">
        <v>2847</v>
      </c>
    </row>
    <row r="38" spans="1:52" x14ac:dyDescent="0.25">
      <c r="A38" s="106" t="s">
        <v>2769</v>
      </c>
      <c r="AD38" t="s">
        <v>2847</v>
      </c>
    </row>
    <row r="39" spans="1:52" x14ac:dyDescent="0.25">
      <c r="A39" s="106" t="s">
        <v>2770</v>
      </c>
      <c r="AD39" t="s">
        <v>2847</v>
      </c>
    </row>
    <row r="40" spans="1:52" x14ac:dyDescent="0.25">
      <c r="A40" s="106" t="s">
        <v>2771</v>
      </c>
      <c r="AE40" t="s">
        <v>2847</v>
      </c>
      <c r="AF40" t="s">
        <v>4405</v>
      </c>
      <c r="AG40" t="s">
        <v>3038</v>
      </c>
      <c r="AH40" t="s">
        <v>4406</v>
      </c>
      <c r="AI40" t="s">
        <v>2847</v>
      </c>
      <c r="AJ40" t="s">
        <v>2847</v>
      </c>
      <c r="AK40" t="s">
        <v>2847</v>
      </c>
    </row>
    <row r="41" spans="1:52" x14ac:dyDescent="0.25">
      <c r="A41" s="106" t="s">
        <v>2772</v>
      </c>
      <c r="AE41" t="s">
        <v>2847</v>
      </c>
      <c r="AF41" t="s">
        <v>4407</v>
      </c>
      <c r="AG41" t="s">
        <v>3045</v>
      </c>
      <c r="AH41" t="s">
        <v>2847</v>
      </c>
      <c r="AI41" t="s">
        <v>2847</v>
      </c>
      <c r="AJ41" t="s">
        <v>2847</v>
      </c>
      <c r="AK41" t="s">
        <v>2847</v>
      </c>
    </row>
    <row r="42" spans="1:52" x14ac:dyDescent="0.25">
      <c r="A42" s="106" t="s">
        <v>2773</v>
      </c>
      <c r="AE42" t="s">
        <v>2847</v>
      </c>
      <c r="AF42" t="s">
        <v>4408</v>
      </c>
      <c r="AG42" t="s">
        <v>3052</v>
      </c>
      <c r="AH42" t="s">
        <v>2847</v>
      </c>
      <c r="AI42" t="s">
        <v>2847</v>
      </c>
      <c r="AJ42" t="s">
        <v>2847</v>
      </c>
      <c r="AK42" t="s">
        <v>2847</v>
      </c>
    </row>
    <row r="43" spans="1:52" x14ac:dyDescent="0.25">
      <c r="A43" s="106" t="s">
        <v>2774</v>
      </c>
      <c r="AE43" t="s">
        <v>2847</v>
      </c>
      <c r="AF43" t="s">
        <v>4409</v>
      </c>
      <c r="AG43" t="s">
        <v>3059</v>
      </c>
      <c r="AH43" t="s">
        <v>4410</v>
      </c>
      <c r="AI43" t="s">
        <v>4411</v>
      </c>
      <c r="AJ43" t="s">
        <v>4411</v>
      </c>
      <c r="AK43" t="s">
        <v>2847</v>
      </c>
    </row>
    <row r="44" spans="1:52" x14ac:dyDescent="0.25">
      <c r="A44" s="106" t="s">
        <v>2775</v>
      </c>
      <c r="AE44" t="s">
        <v>2847</v>
      </c>
      <c r="AF44" t="s">
        <v>4412</v>
      </c>
      <c r="AG44" t="s">
        <v>3066</v>
      </c>
      <c r="AH44" t="s">
        <v>2847</v>
      </c>
      <c r="AI44" t="s">
        <v>2847</v>
      </c>
      <c r="AJ44" t="s">
        <v>2847</v>
      </c>
      <c r="AK44" t="s">
        <v>2847</v>
      </c>
    </row>
    <row r="45" spans="1:52" x14ac:dyDescent="0.25">
      <c r="A45" s="106" t="s">
        <v>2776</v>
      </c>
      <c r="AE45" t="s">
        <v>2847</v>
      </c>
      <c r="AF45" t="s">
        <v>4413</v>
      </c>
      <c r="AG45" t="s">
        <v>3073</v>
      </c>
      <c r="AH45" t="s">
        <v>2847</v>
      </c>
      <c r="AI45" t="s">
        <v>2847</v>
      </c>
      <c r="AJ45" t="s">
        <v>2847</v>
      </c>
      <c r="AK45" t="s">
        <v>2847</v>
      </c>
    </row>
    <row r="46" spans="1:52" x14ac:dyDescent="0.25">
      <c r="A46" s="106" t="s">
        <v>2777</v>
      </c>
      <c r="AE46" t="s">
        <v>2847</v>
      </c>
      <c r="AF46" t="s">
        <v>4414</v>
      </c>
      <c r="AG46" t="s">
        <v>3080</v>
      </c>
      <c r="AH46" t="s">
        <v>2847</v>
      </c>
      <c r="AI46" t="s">
        <v>2847</v>
      </c>
      <c r="AJ46" t="s">
        <v>2847</v>
      </c>
      <c r="AK46" t="s">
        <v>2847</v>
      </c>
    </row>
    <row r="47" spans="1:52" x14ac:dyDescent="0.25">
      <c r="A47" s="106" t="s">
        <v>2778</v>
      </c>
      <c r="AE47" t="s">
        <v>2847</v>
      </c>
      <c r="AF47" t="s">
        <v>4415</v>
      </c>
      <c r="AG47" t="s">
        <v>3087</v>
      </c>
      <c r="AH47" t="s">
        <v>2847</v>
      </c>
      <c r="AI47" t="s">
        <v>2847</v>
      </c>
      <c r="AJ47" t="s">
        <v>2847</v>
      </c>
      <c r="AK47" t="s">
        <v>2847</v>
      </c>
    </row>
    <row r="48" spans="1:52" x14ac:dyDescent="0.25">
      <c r="A48" s="106" t="s">
        <v>2779</v>
      </c>
      <c r="AL48" t="s">
        <v>2847</v>
      </c>
      <c r="AM48" t="s">
        <v>4416</v>
      </c>
      <c r="AN48" t="s">
        <v>3094</v>
      </c>
      <c r="AO48" t="s">
        <v>3095</v>
      </c>
      <c r="AP48" t="s">
        <v>2847</v>
      </c>
      <c r="AQ48" t="s">
        <v>3096</v>
      </c>
      <c r="AR48" t="s">
        <v>2847</v>
      </c>
      <c r="AS48" t="s">
        <v>2847</v>
      </c>
      <c r="AT48" t="s">
        <v>3099</v>
      </c>
      <c r="AU48" t="s">
        <v>2847</v>
      </c>
      <c r="AV48" t="s">
        <v>3099</v>
      </c>
      <c r="AW48" t="s">
        <v>2847</v>
      </c>
      <c r="AX48" t="s">
        <v>2847</v>
      </c>
      <c r="AY48" t="s">
        <v>3103</v>
      </c>
      <c r="AZ48" t="s">
        <v>2847</v>
      </c>
    </row>
    <row r="49" spans="1:57" x14ac:dyDescent="0.25">
      <c r="A49" s="106" t="s">
        <v>2780</v>
      </c>
      <c r="AL49" t="s">
        <v>2847</v>
      </c>
      <c r="AM49" t="s">
        <v>4417</v>
      </c>
      <c r="AN49" t="s">
        <v>3107</v>
      </c>
      <c r="AO49" t="s">
        <v>3108</v>
      </c>
      <c r="AP49" t="s">
        <v>2847</v>
      </c>
      <c r="AQ49" t="s">
        <v>3109</v>
      </c>
      <c r="AR49" t="s">
        <v>2847</v>
      </c>
      <c r="AS49" t="s">
        <v>2847</v>
      </c>
      <c r="AT49" t="s">
        <v>3112</v>
      </c>
      <c r="AU49" t="s">
        <v>2847</v>
      </c>
      <c r="AV49" t="s">
        <v>3112</v>
      </c>
      <c r="AW49" t="s">
        <v>2847</v>
      </c>
      <c r="AX49" t="s">
        <v>2847</v>
      </c>
      <c r="AY49" t="s">
        <v>3116</v>
      </c>
      <c r="AZ49" t="s">
        <v>2847</v>
      </c>
    </row>
    <row r="50" spans="1:57" x14ac:dyDescent="0.25">
      <c r="A50" s="106" t="s">
        <v>2781</v>
      </c>
      <c r="AL50" t="s">
        <v>2847</v>
      </c>
      <c r="AM50" t="s">
        <v>4418</v>
      </c>
      <c r="AN50" t="s">
        <v>3120</v>
      </c>
      <c r="AO50" t="s">
        <v>3121</v>
      </c>
      <c r="AP50" t="s">
        <v>2847</v>
      </c>
      <c r="AQ50" t="s">
        <v>3122</v>
      </c>
      <c r="AR50" t="s">
        <v>2847</v>
      </c>
      <c r="AS50" t="s">
        <v>2847</v>
      </c>
      <c r="AT50" t="s">
        <v>3125</v>
      </c>
      <c r="AU50" t="s">
        <v>2847</v>
      </c>
      <c r="AV50" t="s">
        <v>3125</v>
      </c>
      <c r="AW50" t="s">
        <v>2847</v>
      </c>
      <c r="AX50" t="s">
        <v>2847</v>
      </c>
      <c r="AY50" t="s">
        <v>3129</v>
      </c>
      <c r="AZ50" t="s">
        <v>2847</v>
      </c>
    </row>
    <row r="51" spans="1:57" x14ac:dyDescent="0.25">
      <c r="A51" s="106" t="s">
        <v>2782</v>
      </c>
      <c r="AL51" t="s">
        <v>2847</v>
      </c>
      <c r="AM51" t="s">
        <v>4419</v>
      </c>
      <c r="AN51" t="s">
        <v>3133</v>
      </c>
      <c r="AO51" t="s">
        <v>3134</v>
      </c>
      <c r="AP51" t="s">
        <v>2847</v>
      </c>
      <c r="AQ51" t="s">
        <v>3135</v>
      </c>
      <c r="AR51" t="s">
        <v>2847</v>
      </c>
      <c r="AS51" t="s">
        <v>4420</v>
      </c>
      <c r="AT51" t="s">
        <v>3138</v>
      </c>
      <c r="AU51" t="s">
        <v>2847</v>
      </c>
      <c r="AV51" t="s">
        <v>3138</v>
      </c>
      <c r="AW51" t="s">
        <v>4421</v>
      </c>
      <c r="AX51" t="s">
        <v>2847</v>
      </c>
      <c r="AY51" t="s">
        <v>3142</v>
      </c>
      <c r="AZ51" t="s">
        <v>2847</v>
      </c>
    </row>
    <row r="52" spans="1:57" x14ac:dyDescent="0.25">
      <c r="A52" s="106" t="s">
        <v>2783</v>
      </c>
      <c r="AL52" t="s">
        <v>2847</v>
      </c>
      <c r="AM52" t="s">
        <v>4422</v>
      </c>
      <c r="AN52" t="s">
        <v>3146</v>
      </c>
      <c r="AO52" t="s">
        <v>3147</v>
      </c>
      <c r="AP52" t="s">
        <v>2847</v>
      </c>
      <c r="AQ52" t="s">
        <v>3148</v>
      </c>
      <c r="AR52" t="s">
        <v>2847</v>
      </c>
      <c r="AS52" t="s">
        <v>2847</v>
      </c>
      <c r="AT52" t="s">
        <v>3151</v>
      </c>
      <c r="AU52" t="s">
        <v>2847</v>
      </c>
      <c r="AV52" t="s">
        <v>3151</v>
      </c>
      <c r="AW52" t="s">
        <v>2847</v>
      </c>
      <c r="AX52" t="s">
        <v>2847</v>
      </c>
      <c r="AY52" t="s">
        <v>3155</v>
      </c>
      <c r="AZ52" t="s">
        <v>2847</v>
      </c>
    </row>
    <row r="53" spans="1:57" x14ac:dyDescent="0.25">
      <c r="A53" s="106" t="s">
        <v>2784</v>
      </c>
      <c r="AL53" t="s">
        <v>2847</v>
      </c>
      <c r="AM53" t="s">
        <v>4423</v>
      </c>
      <c r="AN53" t="s">
        <v>3159</v>
      </c>
      <c r="AO53" t="s">
        <v>3160</v>
      </c>
      <c r="AP53" t="s">
        <v>2847</v>
      </c>
      <c r="AQ53" t="s">
        <v>3161</v>
      </c>
      <c r="AR53" t="s">
        <v>2847</v>
      </c>
      <c r="AS53" t="s">
        <v>2847</v>
      </c>
      <c r="AT53" t="s">
        <v>3164</v>
      </c>
      <c r="AU53" t="s">
        <v>2847</v>
      </c>
      <c r="AV53" t="s">
        <v>3164</v>
      </c>
      <c r="AW53" t="s">
        <v>2847</v>
      </c>
      <c r="AX53" t="s">
        <v>2847</v>
      </c>
      <c r="AY53" t="s">
        <v>3168</v>
      </c>
      <c r="AZ53" t="s">
        <v>2847</v>
      </c>
    </row>
    <row r="54" spans="1:57" x14ac:dyDescent="0.25">
      <c r="A54" s="106" t="s">
        <v>2785</v>
      </c>
      <c r="AL54" t="s">
        <v>2847</v>
      </c>
      <c r="AM54" t="s">
        <v>4424</v>
      </c>
      <c r="AN54" t="s">
        <v>3172</v>
      </c>
      <c r="AO54" t="s">
        <v>3173</v>
      </c>
      <c r="AP54" t="s">
        <v>2847</v>
      </c>
      <c r="AQ54" t="s">
        <v>3174</v>
      </c>
      <c r="AR54" t="s">
        <v>2847</v>
      </c>
      <c r="AS54" t="s">
        <v>2847</v>
      </c>
      <c r="AT54" t="s">
        <v>3177</v>
      </c>
      <c r="AU54" t="s">
        <v>2847</v>
      </c>
      <c r="AV54" t="s">
        <v>3177</v>
      </c>
      <c r="AW54" t="s">
        <v>2847</v>
      </c>
      <c r="AX54" t="s">
        <v>2847</v>
      </c>
      <c r="AY54" t="s">
        <v>3181</v>
      </c>
      <c r="AZ54" t="s">
        <v>2847</v>
      </c>
    </row>
    <row r="55" spans="1:57" x14ac:dyDescent="0.25">
      <c r="A55" s="106" t="s">
        <v>2786</v>
      </c>
      <c r="BA55" t="s">
        <v>3183</v>
      </c>
      <c r="BB55" t="s">
        <v>3184</v>
      </c>
      <c r="BC55" t="s">
        <v>3184</v>
      </c>
      <c r="BD55" t="s">
        <v>3185</v>
      </c>
      <c r="BE55" t="s">
        <v>2847</v>
      </c>
    </row>
    <row r="56" spans="1:57" x14ac:dyDescent="0.25">
      <c r="A56" s="106" t="s">
        <v>2787</v>
      </c>
      <c r="BA56" t="s">
        <v>3187</v>
      </c>
      <c r="BB56" t="s">
        <v>3188</v>
      </c>
      <c r="BC56" t="s">
        <v>3188</v>
      </c>
      <c r="BD56" t="s">
        <v>3189</v>
      </c>
      <c r="BE56" t="s">
        <v>2847</v>
      </c>
    </row>
    <row r="57" spans="1:57" x14ac:dyDescent="0.25">
      <c r="A57" s="106" t="s">
        <v>2788</v>
      </c>
      <c r="BA57" t="s">
        <v>3191</v>
      </c>
      <c r="BB57" t="s">
        <v>3192</v>
      </c>
      <c r="BC57" t="s">
        <v>3192</v>
      </c>
      <c r="BD57" t="s">
        <v>3193</v>
      </c>
      <c r="BE57" t="s">
        <v>2847</v>
      </c>
    </row>
    <row r="58" spans="1:57" x14ac:dyDescent="0.25">
      <c r="A58" s="106" t="s">
        <v>2789</v>
      </c>
      <c r="BA58" t="s">
        <v>3195</v>
      </c>
      <c r="BB58" t="s">
        <v>3196</v>
      </c>
      <c r="BC58" t="s">
        <v>3196</v>
      </c>
      <c r="BD58" t="s">
        <v>3197</v>
      </c>
      <c r="BE58" t="s">
        <v>2847</v>
      </c>
    </row>
    <row r="59" spans="1:57" x14ac:dyDescent="0.25">
      <c r="A59" s="106" t="s">
        <v>2790</v>
      </c>
      <c r="BA59" t="s">
        <v>3199</v>
      </c>
      <c r="BB59" t="s">
        <v>3200</v>
      </c>
      <c r="BC59" t="s">
        <v>3200</v>
      </c>
      <c r="BD59" t="s">
        <v>3201</v>
      </c>
      <c r="BE59" t="s">
        <v>2847</v>
      </c>
    </row>
    <row r="60" spans="1:57" x14ac:dyDescent="0.25">
      <c r="A60" s="106" t="s">
        <v>2791</v>
      </c>
      <c r="BA60" t="s">
        <v>3203</v>
      </c>
      <c r="BB60" t="s">
        <v>3204</v>
      </c>
      <c r="BC60" t="s">
        <v>3204</v>
      </c>
      <c r="BD60" t="s">
        <v>3205</v>
      </c>
      <c r="BE60" t="s">
        <v>2847</v>
      </c>
    </row>
    <row r="61" spans="1:57" x14ac:dyDescent="0.25">
      <c r="A61" s="106" t="s">
        <v>2792</v>
      </c>
      <c r="BA61" t="s">
        <v>3207</v>
      </c>
      <c r="BB61" t="s">
        <v>3208</v>
      </c>
      <c r="BC61" t="s">
        <v>3208</v>
      </c>
      <c r="BD61" t="s">
        <v>3209</v>
      </c>
      <c r="BE61" t="s">
        <v>2847</v>
      </c>
    </row>
    <row r="62" spans="1:57" x14ac:dyDescent="0.25">
      <c r="A62" s="106" t="s">
        <v>2793</v>
      </c>
      <c r="BA62" t="s">
        <v>3211</v>
      </c>
      <c r="BB62" t="s">
        <v>3212</v>
      </c>
      <c r="BC62" t="s">
        <v>3212</v>
      </c>
      <c r="BD62" t="s">
        <v>3213</v>
      </c>
      <c r="BE62" t="s">
        <v>2847</v>
      </c>
    </row>
    <row r="63" spans="1:57" x14ac:dyDescent="0.25">
      <c r="A63" s="106" t="s">
        <v>2794</v>
      </c>
      <c r="BA63" t="s">
        <v>3215</v>
      </c>
      <c r="BB63" t="s">
        <v>3216</v>
      </c>
      <c r="BC63" t="s">
        <v>3216</v>
      </c>
      <c r="BD63" t="s">
        <v>3217</v>
      </c>
      <c r="BE63" t="s">
        <v>2847</v>
      </c>
    </row>
    <row r="64" spans="1:57" x14ac:dyDescent="0.25">
      <c r="A64" s="106" t="s">
        <v>2795</v>
      </c>
      <c r="BA64" t="s">
        <v>3187</v>
      </c>
      <c r="BB64" t="s">
        <v>3188</v>
      </c>
      <c r="BC64" t="s">
        <v>3188</v>
      </c>
      <c r="BD64" t="s">
        <v>3189</v>
      </c>
      <c r="BE64" t="s">
        <v>2847</v>
      </c>
    </row>
    <row r="65" spans="1:74" x14ac:dyDescent="0.25">
      <c r="A65" s="106" t="s">
        <v>2796</v>
      </c>
      <c r="BF65" t="s">
        <v>3219</v>
      </c>
      <c r="BG65" t="s">
        <v>3220</v>
      </c>
      <c r="BH65" t="s">
        <v>3221</v>
      </c>
    </row>
    <row r="66" spans="1:74" x14ac:dyDescent="0.25">
      <c r="A66" s="106" t="s">
        <v>2797</v>
      </c>
      <c r="BI66" t="s">
        <v>4425</v>
      </c>
      <c r="BJ66" t="s">
        <v>4426</v>
      </c>
      <c r="BK66" t="s">
        <v>2847</v>
      </c>
      <c r="BL66" t="s">
        <v>4427</v>
      </c>
      <c r="BM66" t="s">
        <v>2847</v>
      </c>
      <c r="BN66" t="s">
        <v>4428</v>
      </c>
      <c r="BO66" t="s">
        <v>2847</v>
      </c>
      <c r="BP66" t="s">
        <v>4429</v>
      </c>
      <c r="BQ66" t="s">
        <v>3228</v>
      </c>
      <c r="BR66" t="s">
        <v>2847</v>
      </c>
      <c r="BS66" t="s">
        <v>4430</v>
      </c>
    </row>
    <row r="67" spans="1:74" x14ac:dyDescent="0.25">
      <c r="A67" s="106" t="s">
        <v>2798</v>
      </c>
      <c r="BI67" t="s">
        <v>4431</v>
      </c>
      <c r="BJ67" t="s">
        <v>4432</v>
      </c>
      <c r="BK67" t="s">
        <v>2847</v>
      </c>
      <c r="BL67" t="s">
        <v>4433</v>
      </c>
      <c r="BM67" t="s">
        <v>4434</v>
      </c>
      <c r="BN67" t="s">
        <v>2847</v>
      </c>
      <c r="BO67" t="s">
        <v>2847</v>
      </c>
      <c r="BP67" t="s">
        <v>4435</v>
      </c>
      <c r="BQ67" t="s">
        <v>3238</v>
      </c>
      <c r="BR67" t="s">
        <v>2847</v>
      </c>
      <c r="BS67" t="s">
        <v>4436</v>
      </c>
    </row>
    <row r="68" spans="1:74" x14ac:dyDescent="0.25">
      <c r="A68" s="106" t="s">
        <v>2799</v>
      </c>
      <c r="BI68" t="s">
        <v>4437</v>
      </c>
      <c r="BJ68" t="s">
        <v>4438</v>
      </c>
      <c r="BK68" t="s">
        <v>2847</v>
      </c>
      <c r="BL68" t="s">
        <v>4439</v>
      </c>
      <c r="BM68" t="s">
        <v>2847</v>
      </c>
      <c r="BN68" t="s">
        <v>4440</v>
      </c>
      <c r="BO68" t="s">
        <v>2847</v>
      </c>
      <c r="BP68" t="s">
        <v>4441</v>
      </c>
      <c r="BQ68" t="s">
        <v>3247</v>
      </c>
      <c r="BR68" t="s">
        <v>2847</v>
      </c>
      <c r="BS68" t="s">
        <v>4442</v>
      </c>
    </row>
    <row r="69" spans="1:74" x14ac:dyDescent="0.25">
      <c r="A69" s="106" t="s">
        <v>2800</v>
      </c>
      <c r="BI69" t="s">
        <v>4443</v>
      </c>
      <c r="BJ69" t="s">
        <v>4444</v>
      </c>
      <c r="BK69" t="s">
        <v>2847</v>
      </c>
      <c r="BL69" t="s">
        <v>4445</v>
      </c>
      <c r="BM69" t="s">
        <v>2847</v>
      </c>
      <c r="BN69" t="s">
        <v>2847</v>
      </c>
      <c r="BO69" t="s">
        <v>2847</v>
      </c>
      <c r="BP69" t="s">
        <v>4446</v>
      </c>
      <c r="BQ69" t="s">
        <v>3256</v>
      </c>
      <c r="BR69" t="s">
        <v>2847</v>
      </c>
      <c r="BS69" t="s">
        <v>4447</v>
      </c>
    </row>
    <row r="70" spans="1:74" x14ac:dyDescent="0.25">
      <c r="A70" s="106" t="s">
        <v>2801</v>
      </c>
      <c r="BI70" t="s">
        <v>4448</v>
      </c>
      <c r="BJ70" t="s">
        <v>4449</v>
      </c>
      <c r="BK70" t="s">
        <v>2847</v>
      </c>
      <c r="BL70" t="s">
        <v>4450</v>
      </c>
      <c r="BM70" t="s">
        <v>2847</v>
      </c>
      <c r="BN70" t="s">
        <v>2847</v>
      </c>
      <c r="BO70" t="s">
        <v>2847</v>
      </c>
      <c r="BP70" t="s">
        <v>4451</v>
      </c>
      <c r="BQ70" t="s">
        <v>3265</v>
      </c>
      <c r="BR70" t="s">
        <v>4452</v>
      </c>
      <c r="BS70" t="s">
        <v>4453</v>
      </c>
    </row>
    <row r="71" spans="1:74" x14ac:dyDescent="0.25">
      <c r="A71" s="106" t="s">
        <v>2802</v>
      </c>
      <c r="BI71" t="s">
        <v>4454</v>
      </c>
      <c r="BJ71" t="s">
        <v>4455</v>
      </c>
      <c r="BK71" t="s">
        <v>2847</v>
      </c>
      <c r="BL71" t="s">
        <v>4456</v>
      </c>
      <c r="BM71" t="s">
        <v>2847</v>
      </c>
      <c r="BN71" t="s">
        <v>2847</v>
      </c>
      <c r="BO71" t="s">
        <v>2847</v>
      </c>
      <c r="BP71" t="s">
        <v>4457</v>
      </c>
      <c r="BQ71" t="s">
        <v>3275</v>
      </c>
      <c r="BR71" t="s">
        <v>2847</v>
      </c>
      <c r="BS71" t="s">
        <v>4458</v>
      </c>
    </row>
    <row r="72" spans="1:74" x14ac:dyDescent="0.25">
      <c r="A72" s="106" t="s">
        <v>2803</v>
      </c>
      <c r="BT72" t="s">
        <v>3278</v>
      </c>
      <c r="BU72" t="s">
        <v>3279</v>
      </c>
    </row>
    <row r="73" spans="1:74" x14ac:dyDescent="0.25">
      <c r="A73" s="106" t="s">
        <v>2804</v>
      </c>
      <c r="BT73" t="s">
        <v>3280</v>
      </c>
      <c r="BU73" t="s">
        <v>3281</v>
      </c>
    </row>
    <row r="74" spans="1:74" x14ac:dyDescent="0.25">
      <c r="A74" s="106" t="s">
        <v>2805</v>
      </c>
      <c r="BT74" t="s">
        <v>3282</v>
      </c>
      <c r="BU74" t="s">
        <v>3283</v>
      </c>
    </row>
    <row r="75" spans="1:74" x14ac:dyDescent="0.25">
      <c r="A75" s="106" t="s">
        <v>2806</v>
      </c>
      <c r="BT75" t="s">
        <v>3284</v>
      </c>
      <c r="BU75" t="s">
        <v>3285</v>
      </c>
    </row>
    <row r="76" spans="1:74" x14ac:dyDescent="0.25">
      <c r="A76" s="106" t="s">
        <v>2807</v>
      </c>
      <c r="BT76" t="s">
        <v>3286</v>
      </c>
      <c r="BU76" t="s">
        <v>3287</v>
      </c>
    </row>
    <row r="77" spans="1:74" x14ac:dyDescent="0.25">
      <c r="A77" s="106" t="s">
        <v>2808</v>
      </c>
      <c r="BT77" t="s">
        <v>3288</v>
      </c>
      <c r="BU77" t="s">
        <v>3289</v>
      </c>
    </row>
    <row r="78" spans="1:74" x14ac:dyDescent="0.25">
      <c r="A78" s="106" t="s">
        <v>2809</v>
      </c>
      <c r="BT78" t="s">
        <v>3290</v>
      </c>
      <c r="BU78" t="s">
        <v>3291</v>
      </c>
    </row>
    <row r="79" spans="1:74" x14ac:dyDescent="0.25">
      <c r="A79" s="106" t="s">
        <v>2810</v>
      </c>
      <c r="BT79" t="s">
        <v>3292</v>
      </c>
      <c r="BU79" t="s">
        <v>3293</v>
      </c>
    </row>
    <row r="80" spans="1:74" x14ac:dyDescent="0.25">
      <c r="A80" s="106" t="s">
        <v>2811</v>
      </c>
      <c r="BV80" t="s">
        <v>3294</v>
      </c>
    </row>
    <row r="81" spans="1:78" x14ac:dyDescent="0.25">
      <c r="A81" s="106" t="s">
        <v>2812</v>
      </c>
      <c r="BV81" t="s">
        <v>3295</v>
      </c>
    </row>
    <row r="82" spans="1:78" x14ac:dyDescent="0.25">
      <c r="A82" s="106" t="s">
        <v>2813</v>
      </c>
      <c r="BV82" t="s">
        <v>3296</v>
      </c>
    </row>
    <row r="83" spans="1:78" x14ac:dyDescent="0.25">
      <c r="A83" s="106" t="s">
        <v>2814</v>
      </c>
      <c r="BV83" t="s">
        <v>3297</v>
      </c>
    </row>
    <row r="84" spans="1:78" x14ac:dyDescent="0.25">
      <c r="A84" s="106" t="s">
        <v>2815</v>
      </c>
      <c r="BV84" t="s">
        <v>3298</v>
      </c>
    </row>
    <row r="85" spans="1:78" x14ac:dyDescent="0.25">
      <c r="A85" s="106" t="s">
        <v>2816</v>
      </c>
      <c r="BV85" t="s">
        <v>3299</v>
      </c>
    </row>
    <row r="86" spans="1:78" x14ac:dyDescent="0.25">
      <c r="A86" s="106" t="s">
        <v>2817</v>
      </c>
      <c r="BV86" t="s">
        <v>3300</v>
      </c>
    </row>
    <row r="87" spans="1:78" x14ac:dyDescent="0.25">
      <c r="A87" s="106" t="s">
        <v>2818</v>
      </c>
      <c r="BW87" t="s">
        <v>3301</v>
      </c>
    </row>
    <row r="88" spans="1:78" x14ac:dyDescent="0.25">
      <c r="A88" s="106" t="s">
        <v>2819</v>
      </c>
      <c r="BW88" t="s">
        <v>3302</v>
      </c>
    </row>
    <row r="89" spans="1:78" x14ac:dyDescent="0.25">
      <c r="A89" s="106" t="s">
        <v>2820</v>
      </c>
      <c r="BW89" t="s">
        <v>3303</v>
      </c>
    </row>
    <row r="90" spans="1:78" x14ac:dyDescent="0.25">
      <c r="A90" s="106" t="s">
        <v>2821</v>
      </c>
      <c r="BW90" t="s">
        <v>3304</v>
      </c>
    </row>
    <row r="91" spans="1:78" x14ac:dyDescent="0.25">
      <c r="A91" s="106" t="s">
        <v>2822</v>
      </c>
      <c r="BW91" t="s">
        <v>3305</v>
      </c>
    </row>
    <row r="92" spans="1:78" x14ac:dyDescent="0.25">
      <c r="A92" s="106" t="s">
        <v>2823</v>
      </c>
      <c r="BW92" t="s">
        <v>3306</v>
      </c>
    </row>
    <row r="93" spans="1:78" x14ac:dyDescent="0.25">
      <c r="A93" s="106" t="s">
        <v>2824</v>
      </c>
      <c r="BW93" t="s">
        <v>3307</v>
      </c>
    </row>
    <row r="94" spans="1:78" x14ac:dyDescent="0.25">
      <c r="A94" s="106" t="s">
        <v>2825</v>
      </c>
      <c r="BX94" t="s">
        <v>3308</v>
      </c>
      <c r="BY94" t="s">
        <v>3309</v>
      </c>
      <c r="BZ94" t="s">
        <v>3310</v>
      </c>
    </row>
    <row r="95" spans="1:78" x14ac:dyDescent="0.25">
      <c r="A95" s="106" t="s">
        <v>2826</v>
      </c>
      <c r="BX95" t="s">
        <v>3311</v>
      </c>
      <c r="BY95" t="s">
        <v>3312</v>
      </c>
      <c r="BZ95" t="s">
        <v>3313</v>
      </c>
    </row>
    <row r="96" spans="1:78" x14ac:dyDescent="0.25">
      <c r="A96" s="106" t="s">
        <v>2827</v>
      </c>
      <c r="BX96" t="s">
        <v>3314</v>
      </c>
      <c r="BY96" t="s">
        <v>3315</v>
      </c>
      <c r="BZ96" t="s">
        <v>3316</v>
      </c>
    </row>
    <row r="97" spans="1:82" x14ac:dyDescent="0.25">
      <c r="A97" s="106" t="s">
        <v>2828</v>
      </c>
      <c r="BX97" t="s">
        <v>3317</v>
      </c>
      <c r="BY97" t="s">
        <v>3318</v>
      </c>
      <c r="BZ97" t="s">
        <v>3319</v>
      </c>
    </row>
    <row r="98" spans="1:82" x14ac:dyDescent="0.25">
      <c r="A98" s="106" t="s">
        <v>2829</v>
      </c>
      <c r="BX98" t="s">
        <v>3320</v>
      </c>
      <c r="BY98" t="s">
        <v>3321</v>
      </c>
      <c r="BZ98" t="s">
        <v>3322</v>
      </c>
    </row>
    <row r="99" spans="1:82" x14ac:dyDescent="0.25">
      <c r="A99" s="106" t="s">
        <v>2830</v>
      </c>
      <c r="BX99" t="s">
        <v>3323</v>
      </c>
      <c r="BY99" t="s">
        <v>3324</v>
      </c>
      <c r="BZ99" t="s">
        <v>3325</v>
      </c>
    </row>
    <row r="100" spans="1:82" x14ac:dyDescent="0.25">
      <c r="A100" s="106" t="s">
        <v>2831</v>
      </c>
      <c r="BX100" t="s">
        <v>3326</v>
      </c>
      <c r="BY100" t="s">
        <v>3327</v>
      </c>
      <c r="BZ100" t="s">
        <v>3328</v>
      </c>
    </row>
    <row r="101" spans="1:82" x14ac:dyDescent="0.25">
      <c r="A101" s="106" t="s">
        <v>2832</v>
      </c>
      <c r="BX101" t="s">
        <v>3329</v>
      </c>
      <c r="BY101" t="s">
        <v>3330</v>
      </c>
      <c r="BZ101" t="s">
        <v>3331</v>
      </c>
    </row>
    <row r="102" spans="1:82" x14ac:dyDescent="0.25">
      <c r="A102" s="106" t="s">
        <v>2833</v>
      </c>
      <c r="CA102" t="s">
        <v>3332</v>
      </c>
      <c r="CB102" t="s">
        <v>2847</v>
      </c>
      <c r="CC102" t="s">
        <v>3334</v>
      </c>
      <c r="CD102" t="s">
        <v>4459</v>
      </c>
    </row>
    <row r="103" spans="1:82" x14ac:dyDescent="0.25">
      <c r="A103" s="106" t="s">
        <v>2834</v>
      </c>
      <c r="CA103" t="s">
        <v>3336</v>
      </c>
      <c r="CB103" t="s">
        <v>2847</v>
      </c>
      <c r="CC103" t="s">
        <v>3338</v>
      </c>
      <c r="CD103" t="s">
        <v>4460</v>
      </c>
    </row>
    <row r="104" spans="1:82" x14ac:dyDescent="0.25">
      <c r="A104" s="106" t="s">
        <v>2835</v>
      </c>
      <c r="CA104" t="s">
        <v>3340</v>
      </c>
      <c r="CB104" t="s">
        <v>2847</v>
      </c>
      <c r="CC104" t="s">
        <v>3342</v>
      </c>
      <c r="CD104" t="s">
        <v>4461</v>
      </c>
    </row>
    <row r="105" spans="1:82" x14ac:dyDescent="0.25">
      <c r="A105" s="106" t="s">
        <v>2836</v>
      </c>
      <c r="CA105" t="s">
        <v>3344</v>
      </c>
      <c r="CB105" t="s">
        <v>2847</v>
      </c>
      <c r="CC105" t="s">
        <v>3346</v>
      </c>
      <c r="CD105" t="s">
        <v>4462</v>
      </c>
    </row>
    <row r="106" spans="1:82" x14ac:dyDescent="0.25">
      <c r="A106" s="106" t="s">
        <v>2837</v>
      </c>
      <c r="CA106" t="s">
        <v>3348</v>
      </c>
      <c r="CB106" t="s">
        <v>2847</v>
      </c>
      <c r="CC106" t="s">
        <v>3350</v>
      </c>
      <c r="CD106" t="s">
        <v>4463</v>
      </c>
    </row>
    <row r="107" spans="1:82" x14ac:dyDescent="0.25">
      <c r="A107" s="106" t="s">
        <v>2838</v>
      </c>
      <c r="CA107" t="s">
        <v>3352</v>
      </c>
      <c r="CB107" t="s">
        <v>2847</v>
      </c>
      <c r="CC107" t="s">
        <v>3354</v>
      </c>
      <c r="CD107" t="s">
        <v>4464</v>
      </c>
    </row>
    <row r="108" spans="1:82" x14ac:dyDescent="0.25">
      <c r="A108" s="106" t="s">
        <v>2839</v>
      </c>
      <c r="CA108" t="s">
        <v>3356</v>
      </c>
      <c r="CB108" t="s">
        <v>2847</v>
      </c>
      <c r="CC108" t="s">
        <v>3358</v>
      </c>
      <c r="CD108" t="s">
        <v>4465</v>
      </c>
    </row>
  </sheetData>
  <pageMargins left="0.75" right="0.75" top="1" bottom="1" header="0.5" footer="0.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
    <tabColor rgb="FFC00000"/>
  </sheetPr>
  <dimension ref="A1:O87"/>
  <sheetViews>
    <sheetView workbookViewId="0">
      <selection activeCell="E8" sqref="E8"/>
    </sheetView>
  </sheetViews>
  <sheetFormatPr baseColWidth="10" defaultColWidth="11.42578125" defaultRowHeight="15" x14ac:dyDescent="0.25"/>
  <cols>
    <col min="1" max="1" width="11.5703125" style="103" bestFit="1" customWidth="1"/>
    <col min="2" max="2" width="24.5703125" style="101" bestFit="1" customWidth="1"/>
    <col min="3" max="3" width="23.85546875" style="101" customWidth="1"/>
    <col min="4" max="4" width="19.7109375" style="101" customWidth="1"/>
    <col min="5" max="5" width="11.85546875" style="102" bestFit="1" customWidth="1"/>
    <col min="6" max="6" width="9.140625" style="101" bestFit="1" customWidth="1"/>
    <col min="7" max="7" width="3.140625" style="101" bestFit="1" customWidth="1"/>
    <col min="8" max="8" width="11" style="101" bestFit="1" customWidth="1"/>
    <col min="9" max="9" width="4.42578125" style="101" bestFit="1" customWidth="1"/>
    <col min="10" max="10" width="3.140625" style="101" bestFit="1" customWidth="1"/>
    <col min="11" max="11" width="7.85546875" style="101" bestFit="1" customWidth="1"/>
    <col min="12" max="12" width="82.140625" style="101" bestFit="1" customWidth="1"/>
    <col min="13" max="79" width="11.42578125" style="101" customWidth="1"/>
    <col min="80" max="16384" width="11.42578125" style="101"/>
  </cols>
  <sheetData>
    <row r="1" spans="1:11" ht="14.45" customHeight="1" x14ac:dyDescent="0.25">
      <c r="A1" s="126" t="s">
        <v>110</v>
      </c>
      <c r="B1" s="125"/>
      <c r="C1" s="125"/>
      <c r="D1" s="125"/>
      <c r="E1" s="127"/>
      <c r="F1" s="125"/>
      <c r="G1" s="125"/>
      <c r="H1" s="125"/>
      <c r="I1" s="125"/>
      <c r="J1" s="125"/>
      <c r="K1" s="125"/>
    </row>
    <row r="2" spans="1:11" ht="15.75" customHeight="1" thickBot="1" x14ac:dyDescent="0.3">
      <c r="A2" s="128"/>
      <c r="B2" s="125"/>
      <c r="C2" s="125"/>
      <c r="D2" s="125"/>
      <c r="E2" s="127"/>
      <c r="F2" s="125"/>
      <c r="G2" s="125"/>
      <c r="H2" s="125"/>
      <c r="I2" s="125"/>
      <c r="J2" s="125"/>
      <c r="K2" s="125"/>
    </row>
    <row r="3" spans="1:11" s="104" customFormat="1" ht="15.75" customHeight="1" thickBot="1" x14ac:dyDescent="0.3">
      <c r="A3" s="36" t="s">
        <v>111</v>
      </c>
      <c r="B3" s="60" t="s">
        <v>112</v>
      </c>
      <c r="C3" s="60" t="s">
        <v>113</v>
      </c>
      <c r="D3" s="60" t="s">
        <v>114</v>
      </c>
      <c r="E3" s="4" t="s">
        <v>115</v>
      </c>
      <c r="F3" s="131" t="s">
        <v>116</v>
      </c>
      <c r="G3" s="132"/>
      <c r="H3" s="132"/>
      <c r="I3" s="132"/>
      <c r="J3" s="132"/>
      <c r="K3" s="132"/>
    </row>
    <row r="4" spans="1:11" ht="90" customHeight="1" thickBot="1" x14ac:dyDescent="0.3">
      <c r="A4" s="36" t="s">
        <v>6</v>
      </c>
      <c r="B4" s="61"/>
      <c r="C4" s="61"/>
      <c r="D4" s="61"/>
      <c r="E4" s="5">
        <v>15</v>
      </c>
    </row>
    <row r="5" spans="1:11" ht="90" customHeight="1" thickBot="1" x14ac:dyDescent="0.3">
      <c r="A5" s="36" t="s">
        <v>117</v>
      </c>
      <c r="B5" s="61"/>
      <c r="C5" s="61"/>
      <c r="D5" s="61"/>
      <c r="E5" s="6">
        <f>(AVERAGE(0.009,0.0155)-AVERAGE(0.002,0.0025))*1000</f>
        <v>10</v>
      </c>
    </row>
    <row r="6" spans="1:11" ht="90" customHeight="1" thickBot="1" x14ac:dyDescent="0.3">
      <c r="A6" s="36" t="s">
        <v>118</v>
      </c>
      <c r="B6" s="61"/>
      <c r="C6" s="61"/>
      <c r="D6" s="61"/>
      <c r="E6" s="6">
        <f>AVERAGE(0.002,0.0025)*1000</f>
        <v>2.2500000000000004</v>
      </c>
    </row>
    <row r="7" spans="1:11" ht="90" customHeight="1" thickBot="1" x14ac:dyDescent="0.3">
      <c r="A7" s="36" t="s">
        <v>119</v>
      </c>
      <c r="B7" s="61"/>
      <c r="C7" s="61"/>
      <c r="D7" s="61"/>
      <c r="E7" s="6">
        <f>0.171*1000</f>
        <v>171</v>
      </c>
    </row>
    <row r="8" spans="1:11" ht="90" customHeight="1" thickBot="1" x14ac:dyDescent="0.3">
      <c r="A8" s="36" t="s">
        <v>120</v>
      </c>
      <c r="B8" s="61"/>
      <c r="C8" s="61"/>
      <c r="D8" s="61"/>
      <c r="E8" s="6">
        <v>0.4</v>
      </c>
    </row>
    <row r="9" spans="1:11" ht="90" customHeight="1" thickBot="1" x14ac:dyDescent="0.3">
      <c r="A9" s="36" t="s">
        <v>21</v>
      </c>
      <c r="B9" s="61"/>
      <c r="C9" s="61"/>
      <c r="D9" s="61"/>
      <c r="E9" s="6">
        <f>1000*0.0375</f>
        <v>37.5</v>
      </c>
    </row>
    <row r="10" spans="1:11" ht="90" customHeight="1" thickBot="1" x14ac:dyDescent="0.3">
      <c r="A10" s="36" t="s">
        <v>23</v>
      </c>
      <c r="B10" s="61"/>
      <c r="C10" s="61"/>
      <c r="D10" s="61"/>
      <c r="E10" s="6">
        <f>1000*(0.047-4*0.004)</f>
        <v>31</v>
      </c>
      <c r="F10" s="3" t="s">
        <v>121</v>
      </c>
    </row>
    <row r="11" spans="1:11" ht="90" customHeight="1" thickBot="1" x14ac:dyDescent="0.3">
      <c r="A11" s="36" t="s">
        <v>122</v>
      </c>
      <c r="B11" s="61"/>
      <c r="C11" s="61"/>
      <c r="D11" s="61"/>
      <c r="E11" s="6">
        <f>1000*0.0105</f>
        <v>10.5</v>
      </c>
    </row>
    <row r="12" spans="1:11" ht="90" customHeight="1" thickBot="1" x14ac:dyDescent="0.3">
      <c r="A12" s="36" t="s">
        <v>123</v>
      </c>
      <c r="B12" s="61"/>
      <c r="C12" s="61"/>
      <c r="D12" s="61"/>
      <c r="E12" s="6">
        <f>(0.0115-0.0105)*1000</f>
        <v>0.99999999999999911</v>
      </c>
    </row>
    <row r="13" spans="1:11" ht="90" customHeight="1" thickBot="1" x14ac:dyDescent="0.3">
      <c r="A13" s="36" t="s">
        <v>124</v>
      </c>
      <c r="B13" s="61"/>
      <c r="C13" s="61"/>
      <c r="D13" s="61"/>
      <c r="E13" s="6">
        <f>0.562*1000</f>
        <v>562</v>
      </c>
    </row>
    <row r="14" spans="1:11" ht="90" customHeight="1" thickBot="1" x14ac:dyDescent="0.3">
      <c r="A14" s="36" t="s">
        <v>125</v>
      </c>
      <c r="B14" s="61"/>
      <c r="C14" s="61"/>
      <c r="D14" s="61"/>
      <c r="E14" s="6">
        <f>(0.003)/4*1000</f>
        <v>0.75</v>
      </c>
    </row>
    <row r="15" spans="1:11" ht="90" customHeight="1" thickBot="1" x14ac:dyDescent="0.3">
      <c r="A15" s="36" t="s">
        <v>126</v>
      </c>
      <c r="B15" s="61"/>
      <c r="C15" s="61"/>
      <c r="D15" s="61"/>
      <c r="E15" s="5">
        <v>15</v>
      </c>
    </row>
    <row r="16" spans="1:11" ht="90" customHeight="1" thickBot="1" x14ac:dyDescent="0.3">
      <c r="A16" s="36" t="s">
        <v>127</v>
      </c>
      <c r="B16" s="61"/>
      <c r="C16" s="61"/>
      <c r="D16" s="61"/>
      <c r="E16" s="6">
        <f>0.004/4*1000</f>
        <v>1</v>
      </c>
    </row>
    <row r="17" spans="1:8" ht="90" customHeight="1" thickBot="1" x14ac:dyDescent="0.3">
      <c r="A17" s="36" t="s">
        <v>128</v>
      </c>
      <c r="B17" s="61"/>
      <c r="C17" s="61"/>
      <c r="D17" s="61"/>
      <c r="E17" s="6">
        <f>0.004*1000</f>
        <v>4</v>
      </c>
    </row>
    <row r="18" spans="1:8" ht="90" customHeight="1" thickBot="1" x14ac:dyDescent="0.3">
      <c r="A18" s="36" t="s">
        <v>129</v>
      </c>
      <c r="B18" s="61"/>
      <c r="C18" s="61"/>
      <c r="D18" s="61"/>
      <c r="E18" s="6">
        <f>0.0605*1000</f>
        <v>60.5</v>
      </c>
    </row>
    <row r="19" spans="1:8" x14ac:dyDescent="0.25">
      <c r="A19" s="126" t="s">
        <v>130</v>
      </c>
      <c r="B19" s="125"/>
      <c r="C19" s="125"/>
      <c r="D19" s="125"/>
      <c r="E19" s="127"/>
      <c r="F19" s="125"/>
      <c r="G19" s="125"/>
      <c r="H19" s="125"/>
    </row>
    <row r="20" spans="1:8" ht="15.75" customHeight="1" thickBot="1" x14ac:dyDescent="0.3">
      <c r="A20" s="128"/>
      <c r="B20" s="125"/>
      <c r="C20" s="125"/>
      <c r="D20" s="125"/>
      <c r="E20" s="127"/>
      <c r="F20" s="125"/>
      <c r="G20" s="125"/>
      <c r="H20" s="125"/>
    </row>
    <row r="21" spans="1:8" ht="15.75" customHeight="1" thickBot="1" x14ac:dyDescent="0.3">
      <c r="A21" s="7" t="s">
        <v>111</v>
      </c>
      <c r="B21" s="30" t="s">
        <v>131</v>
      </c>
      <c r="C21" s="30" t="s">
        <v>132</v>
      </c>
      <c r="D21" s="104" t="s">
        <v>133</v>
      </c>
      <c r="E21" s="104">
        <v>9.8066500286389005</v>
      </c>
      <c r="F21" s="130" t="s">
        <v>134</v>
      </c>
      <c r="G21" s="125"/>
      <c r="H21" s="125"/>
    </row>
    <row r="22" spans="1:8" ht="15.75" customHeight="1" thickBot="1" x14ac:dyDescent="0.3">
      <c r="A22" s="7" t="s">
        <v>6</v>
      </c>
      <c r="B22" s="9" t="s">
        <v>135</v>
      </c>
      <c r="C22" s="14">
        <f>0.2514*E21</f>
        <v>2.4653918171998197</v>
      </c>
      <c r="F22" s="124" t="s">
        <v>136</v>
      </c>
      <c r="G22" s="125"/>
      <c r="H22" s="125"/>
    </row>
    <row r="23" spans="1:8" x14ac:dyDescent="0.25">
      <c r="A23" s="121" t="s">
        <v>9</v>
      </c>
      <c r="B23" s="10" t="s">
        <v>137</v>
      </c>
      <c r="C23" s="15">
        <v>23</v>
      </c>
      <c r="F23" s="125"/>
      <c r="G23" s="125"/>
      <c r="H23" s="125"/>
    </row>
    <row r="24" spans="1:8" ht="14.45" customHeight="1" x14ac:dyDescent="0.25">
      <c r="A24" s="122"/>
      <c r="B24" s="11" t="s">
        <v>138</v>
      </c>
      <c r="C24" s="16">
        <f>3.5115*E21</f>
        <v>34.4360515755655</v>
      </c>
      <c r="F24" s="125"/>
      <c r="G24" s="125"/>
      <c r="H24" s="125"/>
    </row>
    <row r="25" spans="1:8" ht="15.75" customHeight="1" thickBot="1" x14ac:dyDescent="0.3">
      <c r="A25" s="123"/>
      <c r="B25" s="12" t="s">
        <v>12</v>
      </c>
      <c r="C25" s="17">
        <f>C22</f>
        <v>2.4653918171998197</v>
      </c>
      <c r="F25" s="125"/>
      <c r="G25" s="125"/>
      <c r="H25" s="125"/>
    </row>
    <row r="26" spans="1:8" ht="15.75" customHeight="1" thickBot="1" x14ac:dyDescent="0.3">
      <c r="A26" s="8" t="s">
        <v>16</v>
      </c>
      <c r="B26" s="13" t="s">
        <v>139</v>
      </c>
      <c r="C26" s="18">
        <v>20</v>
      </c>
    </row>
    <row r="27" spans="1:8" x14ac:dyDescent="0.25">
      <c r="A27" s="121" t="s">
        <v>21</v>
      </c>
      <c r="B27" s="10" t="s">
        <v>140</v>
      </c>
      <c r="C27" s="15">
        <f>8.8885*E21</f>
        <v>87.166408779556875</v>
      </c>
    </row>
    <row r="28" spans="1:8" x14ac:dyDescent="0.25">
      <c r="A28" s="122"/>
      <c r="B28" s="11" t="s">
        <v>90</v>
      </c>
      <c r="C28" s="16">
        <v>110</v>
      </c>
    </row>
    <row r="29" spans="1:8" x14ac:dyDescent="0.25">
      <c r="A29" s="122"/>
      <c r="B29" s="11" t="s">
        <v>141</v>
      </c>
      <c r="C29" s="19">
        <f>3.6645*E21</f>
        <v>35.936469029947247</v>
      </c>
    </row>
    <row r="30" spans="1:8" x14ac:dyDescent="0.25">
      <c r="A30" s="122"/>
      <c r="B30" s="11" t="s">
        <v>142</v>
      </c>
      <c r="C30" s="19">
        <v>23</v>
      </c>
    </row>
    <row r="31" spans="1:8" x14ac:dyDescent="0.25">
      <c r="A31" s="122"/>
      <c r="B31" s="11" t="s">
        <v>143</v>
      </c>
      <c r="C31" s="19">
        <f>0.2365*E21</f>
        <v>2.3192727317730997</v>
      </c>
    </row>
    <row r="32" spans="1:8" ht="15.75" customHeight="1" thickBot="1" x14ac:dyDescent="0.3">
      <c r="A32" s="123"/>
      <c r="B32" s="12" t="s">
        <v>144</v>
      </c>
      <c r="C32" s="17">
        <f>4.658*E21</f>
        <v>45.679375833400002</v>
      </c>
    </row>
    <row r="33" spans="1:15" x14ac:dyDescent="0.25">
      <c r="A33" s="121" t="s">
        <v>23</v>
      </c>
      <c r="B33" s="10" t="s">
        <v>145</v>
      </c>
      <c r="C33" s="20">
        <v>55</v>
      </c>
    </row>
    <row r="34" spans="1:15" x14ac:dyDescent="0.25">
      <c r="A34" s="122"/>
      <c r="B34" s="11" t="s">
        <v>146</v>
      </c>
      <c r="C34" s="19">
        <f>C32</f>
        <v>45.679375833400002</v>
      </c>
    </row>
    <row r="35" spans="1:15" ht="15.75" customHeight="1" thickBot="1" x14ac:dyDescent="0.3">
      <c r="A35" s="123"/>
      <c r="B35" s="12" t="s">
        <v>147</v>
      </c>
      <c r="C35" s="17">
        <f>4.158*E21</f>
        <v>40.776050819080552</v>
      </c>
    </row>
    <row r="36" spans="1:15" x14ac:dyDescent="0.25">
      <c r="A36" s="121" t="s">
        <v>148</v>
      </c>
      <c r="B36" s="10" t="s">
        <v>137</v>
      </c>
      <c r="C36" s="15">
        <v>9.4</v>
      </c>
    </row>
    <row r="37" spans="1:15" x14ac:dyDescent="0.25">
      <c r="A37" s="122"/>
      <c r="B37" s="11" t="s">
        <v>149</v>
      </c>
      <c r="C37" s="19">
        <f>2.389*E21</f>
        <v>23.42808691841833</v>
      </c>
    </row>
    <row r="38" spans="1:15" ht="15.75" customHeight="1" thickBot="1" x14ac:dyDescent="0.3">
      <c r="A38" s="123"/>
      <c r="B38" s="12" t="s">
        <v>150</v>
      </c>
      <c r="C38" s="17">
        <v>11</v>
      </c>
    </row>
    <row r="39" spans="1:15" x14ac:dyDescent="0.25">
      <c r="A39" s="129" t="s">
        <v>124</v>
      </c>
      <c r="B39" s="10" t="s">
        <v>151</v>
      </c>
      <c r="C39" s="20">
        <f>C37</f>
        <v>23.42808691841833</v>
      </c>
    </row>
    <row r="40" spans="1:15" ht="15.75" customHeight="1" thickBot="1" x14ac:dyDescent="0.3">
      <c r="A40" s="123"/>
      <c r="B40" s="12" t="s">
        <v>152</v>
      </c>
      <c r="C40" s="17">
        <f>C38</f>
        <v>11</v>
      </c>
    </row>
    <row r="41" spans="1:15" x14ac:dyDescent="0.25">
      <c r="A41" s="121" t="s">
        <v>125</v>
      </c>
      <c r="B41" s="10" t="s">
        <v>146</v>
      </c>
      <c r="C41" s="20">
        <f>C29</f>
        <v>35.936469029947247</v>
      </c>
    </row>
    <row r="42" spans="1:15" ht="15.75" customHeight="1" thickBot="1" x14ac:dyDescent="0.3">
      <c r="A42" s="123"/>
      <c r="B42" s="12" t="s">
        <v>153</v>
      </c>
      <c r="C42" s="17">
        <f>C30</f>
        <v>23</v>
      </c>
    </row>
    <row r="43" spans="1:15" ht="15.75" customHeight="1" thickBot="1" x14ac:dyDescent="0.3">
      <c r="A43" s="8" t="s">
        <v>126</v>
      </c>
      <c r="B43" s="13" t="s">
        <v>154</v>
      </c>
      <c r="C43" s="21">
        <v>30</v>
      </c>
    </row>
    <row r="44" spans="1:15" ht="15.75" customHeight="1" thickBot="1" x14ac:dyDescent="0.3">
      <c r="A44" s="7" t="s">
        <v>127</v>
      </c>
      <c r="B44" s="9" t="s">
        <v>146</v>
      </c>
      <c r="C44" s="14">
        <f>C31</f>
        <v>2.3192727317730997</v>
      </c>
    </row>
    <row r="45" spans="1:15" x14ac:dyDescent="0.25">
      <c r="A45" s="121" t="s">
        <v>128</v>
      </c>
      <c r="B45" s="10" t="s">
        <v>155</v>
      </c>
      <c r="C45" s="20">
        <f>C35</f>
        <v>40.776050819080552</v>
      </c>
    </row>
    <row r="46" spans="1:15" ht="15.75" customHeight="1" thickBot="1" x14ac:dyDescent="0.3">
      <c r="A46" s="123"/>
      <c r="B46" s="12" t="s">
        <v>156</v>
      </c>
      <c r="C46" s="22">
        <f>6.2</f>
        <v>6.2</v>
      </c>
    </row>
    <row r="47" spans="1:15" ht="15.75" customHeight="1" thickBot="1" x14ac:dyDescent="0.3">
      <c r="A47" s="8" t="s">
        <v>129</v>
      </c>
      <c r="B47" s="13" t="s">
        <v>157</v>
      </c>
      <c r="C47" s="23">
        <f>C33</f>
        <v>55</v>
      </c>
    </row>
    <row r="48" spans="1:15" ht="14.45" customHeight="1" x14ac:dyDescent="0.25">
      <c r="A48" s="126" t="s">
        <v>158</v>
      </c>
      <c r="B48" s="125"/>
      <c r="C48" s="125"/>
      <c r="D48" s="125"/>
      <c r="E48" s="127"/>
      <c r="F48" s="125"/>
      <c r="G48" s="125"/>
      <c r="H48" s="125"/>
      <c r="I48" s="125"/>
      <c r="J48" s="125"/>
      <c r="K48" s="125"/>
      <c r="L48" s="69"/>
      <c r="M48" s="32"/>
      <c r="N48" s="32"/>
      <c r="O48" s="32"/>
    </row>
    <row r="49" spans="1:15" ht="15.75" customHeight="1" thickBot="1" x14ac:dyDescent="0.3">
      <c r="A49" s="128"/>
      <c r="B49" s="125"/>
      <c r="C49" s="125"/>
      <c r="D49" s="125"/>
      <c r="E49" s="127"/>
      <c r="F49" s="125"/>
      <c r="G49" s="125"/>
      <c r="H49" s="125"/>
      <c r="I49" s="125"/>
      <c r="J49" s="125"/>
      <c r="K49" s="125"/>
      <c r="L49" s="69"/>
      <c r="M49" s="32"/>
      <c r="N49" s="32"/>
      <c r="O49" s="32"/>
    </row>
    <row r="50" spans="1:15" ht="15.75" customHeight="1" thickBot="1" x14ac:dyDescent="0.3">
      <c r="A50" s="39" t="s">
        <v>111</v>
      </c>
      <c r="B50" s="31" t="s">
        <v>159</v>
      </c>
      <c r="C50" s="53" t="s">
        <v>160</v>
      </c>
      <c r="D50" s="31" t="s">
        <v>161</v>
      </c>
      <c r="E50" s="31" t="s">
        <v>162</v>
      </c>
      <c r="F50" s="53" t="s">
        <v>163</v>
      </c>
      <c r="G50" s="31" t="s">
        <v>161</v>
      </c>
      <c r="H50" s="31" t="s">
        <v>164</v>
      </c>
      <c r="I50" s="31" t="s">
        <v>165</v>
      </c>
      <c r="J50" s="31" t="s">
        <v>161</v>
      </c>
      <c r="K50" s="31" t="s">
        <v>164</v>
      </c>
      <c r="L50" s="70" t="s">
        <v>166</v>
      </c>
    </row>
    <row r="51" spans="1:15" ht="15.75" customHeight="1" thickBot="1" x14ac:dyDescent="0.3">
      <c r="A51" s="40" t="s">
        <v>167</v>
      </c>
      <c r="B51" s="27" t="s">
        <v>76</v>
      </c>
      <c r="C51" s="54">
        <f>-E4*E21/1000</f>
        <v>-0.14709975042958351</v>
      </c>
      <c r="D51" s="1" t="s">
        <v>160</v>
      </c>
      <c r="E51" s="1" t="s">
        <v>168</v>
      </c>
      <c r="F51" s="54"/>
      <c r="G51" s="46"/>
      <c r="H51" s="46"/>
      <c r="I51" s="27"/>
      <c r="J51" s="27"/>
      <c r="K51" s="27"/>
      <c r="L51" s="71" t="str">
        <f t="shared" ref="L51:L87" si="0">CONCATENATE(CHAR(34),CONCATENATE(A51,"-",B51),CHAR(34),":[[",C51,,",",CHAR(34),D51,CHAR(34),",",CHAR(34),E51,CHAR(34),"]",IF(F51="","",CONCATENATE(",[",F51,,",",CHAR(34),G51,CHAR(34),",",H51,"]")),IF(I51="","",CONCATENATE(",[",I51,,",",CHAR(34),J51,CHAR(34),",",K51,"]")),"],")</f>
        <v>"Petri-hold":[[-0.147099750429584,"W","com"]],</v>
      </c>
    </row>
    <row r="52" spans="1:15" ht="15.75" customHeight="1" thickBot="1" x14ac:dyDescent="0.3">
      <c r="A52" s="40" t="s">
        <v>167</v>
      </c>
      <c r="B52" s="25" t="s">
        <v>12</v>
      </c>
      <c r="C52" s="54">
        <f>-E4*E21/1000</f>
        <v>-0.14709975042958351</v>
      </c>
      <c r="D52" s="1" t="s">
        <v>169</v>
      </c>
      <c r="E52" s="51" t="s">
        <v>168</v>
      </c>
      <c r="F52" s="55">
        <f>-C22</f>
        <v>-2.4653918171998197</v>
      </c>
      <c r="G52" s="47" t="s">
        <v>169</v>
      </c>
      <c r="H52" s="51" t="s">
        <v>170</v>
      </c>
      <c r="I52" s="25"/>
      <c r="J52" s="25"/>
      <c r="K52" s="25"/>
      <c r="L52" s="71" t="str">
        <f t="shared" si="0"/>
        <v>"Petri-write":[[-0.147099750429584,"Z","com"],[-2.46539181719982,"Z",3,3,1.5]],</v>
      </c>
    </row>
    <row r="53" spans="1:15" x14ac:dyDescent="0.25">
      <c r="A53" s="41" t="s">
        <v>9</v>
      </c>
      <c r="B53" s="26" t="s">
        <v>76</v>
      </c>
      <c r="C53" s="56">
        <f>E5*E21/1000</f>
        <v>9.8066500286388997E-2</v>
      </c>
      <c r="D53" s="2" t="s">
        <v>160</v>
      </c>
      <c r="E53" s="51" t="s">
        <v>168</v>
      </c>
      <c r="F53" s="56"/>
      <c r="G53" s="48"/>
      <c r="H53" s="48"/>
      <c r="I53" s="26"/>
      <c r="J53" s="26"/>
      <c r="K53" s="26"/>
      <c r="L53" s="71" t="str">
        <f t="shared" si="0"/>
        <v>"Marker-hold":[[0.098066500286389,"W","com"]],</v>
      </c>
    </row>
    <row r="54" spans="1:15" x14ac:dyDescent="0.25">
      <c r="A54" s="41" t="s">
        <v>9</v>
      </c>
      <c r="B54" s="24" t="s">
        <v>171</v>
      </c>
      <c r="C54" s="57">
        <f>E5*E21/1000</f>
        <v>9.8066500286388997E-2</v>
      </c>
      <c r="D54" s="45" t="s">
        <v>172</v>
      </c>
      <c r="E54" s="51" t="s">
        <v>168</v>
      </c>
      <c r="F54" s="57">
        <f>-C23</f>
        <v>-23</v>
      </c>
      <c r="G54" s="49" t="s">
        <v>169</v>
      </c>
      <c r="H54" s="51" t="s">
        <v>173</v>
      </c>
      <c r="I54" s="44"/>
      <c r="J54" s="44"/>
      <c r="K54" s="44"/>
      <c r="L54" s="71" t="str">
        <f t="shared" si="0"/>
        <v>"Marker-uncap":[[0.098066500286389,"Y","com"],[-23,"Z",0,0,0]],</v>
      </c>
    </row>
    <row r="55" spans="1:15" x14ac:dyDescent="0.25">
      <c r="A55" s="41" t="s">
        <v>9</v>
      </c>
      <c r="B55" s="24" t="s">
        <v>174</v>
      </c>
      <c r="C55" s="57">
        <f>E5*E21/1000</f>
        <v>9.8066500286388997E-2</v>
      </c>
      <c r="D55" s="45" t="s">
        <v>172</v>
      </c>
      <c r="E55" s="51" t="s">
        <v>168</v>
      </c>
      <c r="F55" s="57">
        <f>C24</f>
        <v>34.4360515755655</v>
      </c>
      <c r="G55" s="49" t="s">
        <v>169</v>
      </c>
      <c r="H55" s="51" t="s">
        <v>173</v>
      </c>
      <c r="I55" s="44"/>
      <c r="J55" s="44"/>
      <c r="K55" s="44"/>
      <c r="L55" s="71" t="str">
        <f t="shared" si="0"/>
        <v>"Marker-recap":[[0.098066500286389,"Y","com"],[34.4360515755655,"Z",0,0,0]],</v>
      </c>
    </row>
    <row r="56" spans="1:15" ht="15.75" customHeight="1" thickBot="1" x14ac:dyDescent="0.3">
      <c r="A56" s="41" t="s">
        <v>9</v>
      </c>
      <c r="B56" s="25" t="s">
        <v>12</v>
      </c>
      <c r="C56" s="55">
        <f>-E5*E21/1000</f>
        <v>-9.8066500286388997E-2</v>
      </c>
      <c r="D56" s="29" t="s">
        <v>169</v>
      </c>
      <c r="E56" s="51" t="s">
        <v>168</v>
      </c>
      <c r="F56" s="55">
        <f>C25</f>
        <v>2.4653918171998197</v>
      </c>
      <c r="G56" s="47" t="s">
        <v>169</v>
      </c>
      <c r="H56" s="51" t="s">
        <v>173</v>
      </c>
      <c r="I56" s="25"/>
      <c r="J56" s="25"/>
      <c r="K56" s="25"/>
      <c r="L56" s="71" t="str">
        <f t="shared" si="0"/>
        <v>"Marker-write":[[-0.098066500286389,"Z","com"],[2.46539181719982,"Z",0,0,0]],</v>
      </c>
    </row>
    <row r="57" spans="1:15" ht="30.75" customHeight="1" thickBot="1" x14ac:dyDescent="0.3">
      <c r="A57" s="42" t="s">
        <v>175</v>
      </c>
      <c r="B57" s="27" t="s">
        <v>76</v>
      </c>
      <c r="C57" s="54">
        <f>E6*E21/1000</f>
        <v>2.2064962564437528E-2</v>
      </c>
      <c r="D57" s="1" t="s">
        <v>160</v>
      </c>
      <c r="E57" s="51" t="s">
        <v>168</v>
      </c>
      <c r="F57" s="54"/>
      <c r="G57" s="46"/>
      <c r="H57" s="46"/>
      <c r="I57" s="27"/>
      <c r="J57" s="27"/>
      <c r="K57" s="27"/>
      <c r="L57" s="71" t="str">
        <f t="shared" si="0"/>
        <v>"Marker_Cap-hold":[[0.0220649625644375,"W","com"]],</v>
      </c>
    </row>
    <row r="58" spans="1:15" ht="30.75" customHeight="1" thickBot="1" x14ac:dyDescent="0.3">
      <c r="A58" s="42" t="s">
        <v>175</v>
      </c>
      <c r="B58" s="26" t="s">
        <v>171</v>
      </c>
      <c r="C58" s="56">
        <f>E6*E21/1000</f>
        <v>2.2064962564437528E-2</v>
      </c>
      <c r="D58" s="2" t="s">
        <v>172</v>
      </c>
      <c r="E58" s="51" t="s">
        <v>168</v>
      </c>
      <c r="F58" s="56">
        <f>C23</f>
        <v>23</v>
      </c>
      <c r="G58" s="48" t="s">
        <v>169</v>
      </c>
      <c r="H58" s="51" t="s">
        <v>173</v>
      </c>
      <c r="I58" s="26"/>
      <c r="J58" s="26"/>
      <c r="K58" s="26"/>
      <c r="L58" s="71" t="str">
        <f t="shared" si="0"/>
        <v>"Marker_Cap-uncap":[[0.0220649625644375,"Y","com"],[23,"Z",0,0,0]],</v>
      </c>
    </row>
    <row r="59" spans="1:15" ht="30.75" customHeight="1" thickBot="1" x14ac:dyDescent="0.3">
      <c r="A59" s="42" t="s">
        <v>175</v>
      </c>
      <c r="B59" s="25" t="s">
        <v>174</v>
      </c>
      <c r="C59" s="55">
        <f>E6*E21/1000</f>
        <v>2.2064962564437528E-2</v>
      </c>
      <c r="D59" s="29" t="s">
        <v>172</v>
      </c>
      <c r="E59" s="51" t="s">
        <v>168</v>
      </c>
      <c r="F59" s="55">
        <f>-C24</f>
        <v>-34.4360515755655</v>
      </c>
      <c r="G59" s="47" t="s">
        <v>169</v>
      </c>
      <c r="H59" s="51" t="s">
        <v>173</v>
      </c>
      <c r="I59" s="25"/>
      <c r="J59" s="25"/>
      <c r="K59" s="25"/>
      <c r="L59" s="71" t="str">
        <f t="shared" si="0"/>
        <v>"Marker_Cap-recap":[[0.0220649625644375,"Y","com"],[-34.4360515755655,"Z",0,0,0]],</v>
      </c>
    </row>
    <row r="60" spans="1:15" x14ac:dyDescent="0.25">
      <c r="A60" s="41" t="s">
        <v>16</v>
      </c>
      <c r="B60" s="26" t="s">
        <v>76</v>
      </c>
      <c r="C60" s="56">
        <f>-E7*E21/1000</f>
        <v>-1.676937154897252</v>
      </c>
      <c r="D60" s="2" t="s">
        <v>160</v>
      </c>
      <c r="E60" s="51" t="s">
        <v>168</v>
      </c>
      <c r="F60" s="56"/>
      <c r="G60" s="48"/>
      <c r="H60" s="48"/>
      <c r="I60" s="26"/>
      <c r="J60" s="26"/>
      <c r="K60" s="26"/>
      <c r="L60" s="71" t="str">
        <f t="shared" si="0"/>
        <v>"Kit-hold":[[-1.67693715489725,"W","com"]],</v>
      </c>
    </row>
    <row r="61" spans="1:15" ht="15.75" customHeight="1" thickBot="1" x14ac:dyDescent="0.3">
      <c r="A61" s="41" t="s">
        <v>16</v>
      </c>
      <c r="B61" s="25" t="s">
        <v>139</v>
      </c>
      <c r="C61" s="55">
        <f>-E7*E21/1000</f>
        <v>-1.676937154897252</v>
      </c>
      <c r="D61" s="29" t="s">
        <v>169</v>
      </c>
      <c r="E61" s="51" t="s">
        <v>168</v>
      </c>
      <c r="F61" s="55">
        <f>C26</f>
        <v>20</v>
      </c>
      <c r="G61" s="47" t="s">
        <v>169</v>
      </c>
      <c r="H61" s="51" t="s">
        <v>176</v>
      </c>
      <c r="I61" s="25"/>
      <c r="J61" s="25"/>
      <c r="K61" s="25"/>
      <c r="L61" s="71" t="str">
        <f t="shared" si="0"/>
        <v>"Kit-open":[[-1.67693715489725,"Z","com"],[20,"Z",6,13,0]],</v>
      </c>
    </row>
    <row r="62" spans="1:15" x14ac:dyDescent="0.25">
      <c r="A62" s="41" t="s">
        <v>177</v>
      </c>
      <c r="B62" s="26" t="s">
        <v>76</v>
      </c>
      <c r="C62" s="56">
        <f>-E8*E21/1000</f>
        <v>-3.9226600114555601E-3</v>
      </c>
      <c r="D62" s="2" t="s">
        <v>169</v>
      </c>
      <c r="E62" s="51" t="s">
        <v>168</v>
      </c>
      <c r="F62" s="56"/>
      <c r="G62" s="48"/>
      <c r="H62" s="48"/>
      <c r="I62" s="26"/>
      <c r="J62" s="26"/>
      <c r="K62" s="26"/>
      <c r="L62" s="71" t="str">
        <f t="shared" si="0"/>
        <v>"Kit_Tab-hold":[[-0.00392266001145556,"Z","com"]],</v>
      </c>
    </row>
    <row r="63" spans="1:15" ht="15.75" customHeight="1" thickBot="1" x14ac:dyDescent="0.3">
      <c r="A63" s="41" t="s">
        <v>177</v>
      </c>
      <c r="B63" s="25" t="s">
        <v>139</v>
      </c>
      <c r="C63" s="55">
        <f>-E8*E21/1000</f>
        <v>-3.9226600114555601E-3</v>
      </c>
      <c r="D63" s="29" t="s">
        <v>169</v>
      </c>
      <c r="E63" s="51" t="s">
        <v>168</v>
      </c>
      <c r="F63" s="55">
        <f>-C26</f>
        <v>-20</v>
      </c>
      <c r="G63" s="47" t="s">
        <v>169</v>
      </c>
      <c r="H63" s="51" t="s">
        <v>178</v>
      </c>
      <c r="I63" s="25"/>
      <c r="J63" s="25"/>
      <c r="K63" s="25"/>
      <c r="L63" s="71" t="str">
        <f t="shared" si="0"/>
        <v>"Kit_Tab-open":[[-0.00392266001145556,"Z","com"],[-20,"Z",0,0,1]],</v>
      </c>
    </row>
    <row r="64" spans="1:15" x14ac:dyDescent="0.25">
      <c r="A64" s="41" t="s">
        <v>179</v>
      </c>
      <c r="B64" s="26" t="s">
        <v>76</v>
      </c>
      <c r="C64" s="56">
        <f>-E9*E21/1000</f>
        <v>-0.3677493760739588</v>
      </c>
      <c r="D64" s="2" t="s">
        <v>160</v>
      </c>
      <c r="E64" s="51" t="s">
        <v>168</v>
      </c>
      <c r="F64" s="56"/>
      <c r="G64" s="48"/>
      <c r="H64" s="48"/>
      <c r="I64" s="26"/>
      <c r="J64" s="26"/>
      <c r="K64" s="26"/>
      <c r="L64" s="71" t="str">
        <f t="shared" si="0"/>
        <v>"Canister-hold":[[-0.367749376073959,"W","com"]],</v>
      </c>
    </row>
    <row r="65" spans="1:12" x14ac:dyDescent="0.25">
      <c r="A65" s="41" t="s">
        <v>179</v>
      </c>
      <c r="B65" s="24" t="s">
        <v>180</v>
      </c>
      <c r="C65" s="57">
        <f>-E9*E21/1000</f>
        <v>-0.3677493760739588</v>
      </c>
      <c r="D65" s="45" t="s">
        <v>169</v>
      </c>
      <c r="E65" s="51" t="s">
        <v>168</v>
      </c>
      <c r="F65" s="57">
        <f>C27</f>
        <v>87.166408779556875</v>
      </c>
      <c r="G65" s="49" t="s">
        <v>169</v>
      </c>
      <c r="H65" s="51" t="s">
        <v>173</v>
      </c>
      <c r="I65" s="44"/>
      <c r="J65" s="44"/>
      <c r="K65" s="44"/>
      <c r="L65" s="71" t="str">
        <f t="shared" si="0"/>
        <v>"Canister-insert":[[-0.367749376073959,"Z","com"],[87.1664087795569,"Z",0,0,0]],</v>
      </c>
    </row>
    <row r="66" spans="1:12" ht="15.75" customHeight="1" thickBot="1" x14ac:dyDescent="0.3">
      <c r="A66" s="41" t="s">
        <v>179</v>
      </c>
      <c r="B66" s="25" t="s">
        <v>181</v>
      </c>
      <c r="C66" s="55">
        <f>-E9*E21/1000</f>
        <v>-0.3677493760739588</v>
      </c>
      <c r="D66" s="29" t="s">
        <v>169</v>
      </c>
      <c r="E66" s="51" t="s">
        <v>168</v>
      </c>
      <c r="F66" s="55">
        <f>-C28</f>
        <v>-110</v>
      </c>
      <c r="G66" s="47" t="s">
        <v>169</v>
      </c>
      <c r="H66" s="51" t="s">
        <v>173</v>
      </c>
      <c r="I66" s="25"/>
      <c r="J66" s="25"/>
      <c r="K66" s="25"/>
      <c r="L66" s="71" t="str">
        <f t="shared" si="0"/>
        <v>"Canister-remove":[[-0.367749376073959,"Z","com"],[-110,"Z",0,0,0]],</v>
      </c>
    </row>
    <row r="67" spans="1:12" x14ac:dyDescent="0.25">
      <c r="A67" s="41" t="s">
        <v>23</v>
      </c>
      <c r="B67" s="26" t="s">
        <v>76</v>
      </c>
      <c r="C67" s="56">
        <f>E10*E21/1000</f>
        <v>0.30400615088780591</v>
      </c>
      <c r="D67" s="2" t="s">
        <v>160</v>
      </c>
      <c r="E67" s="51" t="s">
        <v>168</v>
      </c>
      <c r="F67" s="56"/>
      <c r="G67" s="48"/>
      <c r="H67" s="48"/>
      <c r="I67" s="26"/>
      <c r="J67" s="26"/>
      <c r="K67" s="26"/>
      <c r="L67" s="71" t="str">
        <f t="shared" si="0"/>
        <v>"Tube-hold":[[0.304006150887806,"W","com"]],</v>
      </c>
    </row>
    <row r="68" spans="1:12" ht="15.75" customHeight="1" thickBot="1" x14ac:dyDescent="0.3">
      <c r="A68" s="41" t="s">
        <v>23</v>
      </c>
      <c r="B68" s="25" t="s">
        <v>180</v>
      </c>
      <c r="C68" s="55">
        <f>E10*E21/1000</f>
        <v>0.30400615088780591</v>
      </c>
      <c r="D68" s="29" t="s">
        <v>169</v>
      </c>
      <c r="E68" s="51" t="s">
        <v>168</v>
      </c>
      <c r="F68" s="55">
        <f>C34</f>
        <v>45.679375833400002</v>
      </c>
      <c r="G68" s="47" t="s">
        <v>169</v>
      </c>
      <c r="H68" s="51" t="s">
        <v>173</v>
      </c>
      <c r="I68" s="25"/>
      <c r="J68" s="25"/>
      <c r="K68" s="25"/>
      <c r="L68" s="71" t="str">
        <f t="shared" si="0"/>
        <v>"Tube-insert":[[0.304006150887806,"Z","com"],[45.6793758334,"Z",0,0,0]],</v>
      </c>
    </row>
    <row r="69" spans="1:12" x14ac:dyDescent="0.25">
      <c r="A69" s="41" t="s">
        <v>148</v>
      </c>
      <c r="B69" s="26" t="s">
        <v>171</v>
      </c>
      <c r="C69" s="56">
        <f>E21/1000*E11</f>
        <v>0.10296982530070846</v>
      </c>
      <c r="D69" s="2" t="s">
        <v>172</v>
      </c>
      <c r="E69" s="51" t="s">
        <v>168</v>
      </c>
      <c r="F69" s="56">
        <f>-C36</f>
        <v>-9.4</v>
      </c>
      <c r="G69" s="48" t="s">
        <v>169</v>
      </c>
      <c r="H69" s="51" t="s">
        <v>182</v>
      </c>
      <c r="I69" s="26"/>
      <c r="J69" s="26"/>
      <c r="K69" s="26"/>
      <c r="L69" s="71" t="str">
        <f t="shared" si="0"/>
        <v>"Needle-uncap":[[0.102969825300708,"Y","com"],[-9.4,"Z",0,0,5]],</v>
      </c>
    </row>
    <row r="70" spans="1:12" x14ac:dyDescent="0.25">
      <c r="A70" s="41" t="s">
        <v>148</v>
      </c>
      <c r="B70" s="24" t="s">
        <v>76</v>
      </c>
      <c r="C70" s="57">
        <f>-E21/1000*E11</f>
        <v>-0.10296982530070846</v>
      </c>
      <c r="D70" s="45" t="s">
        <v>160</v>
      </c>
      <c r="E70" s="51" t="s">
        <v>168</v>
      </c>
      <c r="F70" s="57"/>
      <c r="G70" s="49"/>
      <c r="H70" s="49"/>
      <c r="I70" s="44"/>
      <c r="J70" s="44"/>
      <c r="K70" s="44"/>
      <c r="L70" s="71" t="str">
        <f t="shared" si="0"/>
        <v>"Needle-hold":[[-0.102969825300708,"W","com"]],</v>
      </c>
    </row>
    <row r="71" spans="1:12" x14ac:dyDescent="0.25">
      <c r="A71" s="41" t="s">
        <v>148</v>
      </c>
      <c r="B71" s="24" t="s">
        <v>183</v>
      </c>
      <c r="C71" s="57">
        <f>-E21/1000*E11</f>
        <v>-0.10296982530070846</v>
      </c>
      <c r="D71" s="45" t="s">
        <v>169</v>
      </c>
      <c r="E71" s="51" t="s">
        <v>168</v>
      </c>
      <c r="F71" s="57">
        <f>C37</f>
        <v>23.42808691841833</v>
      </c>
      <c r="G71" s="49" t="s">
        <v>169</v>
      </c>
      <c r="H71" s="51" t="s">
        <v>173</v>
      </c>
      <c r="I71" s="44"/>
      <c r="J71" s="44"/>
      <c r="K71" s="44"/>
      <c r="L71" s="71" t="str">
        <f t="shared" si="0"/>
        <v>"Needle-pierce":[[-0.102969825300708,"Z","com"],[23.4280869184183,"Z",0,0,0]],</v>
      </c>
    </row>
    <row r="72" spans="1:12" x14ac:dyDescent="0.25">
      <c r="A72" s="41" t="s">
        <v>148</v>
      </c>
      <c r="B72" s="24" t="s">
        <v>184</v>
      </c>
      <c r="C72" s="57">
        <f>-E21/1000*E11</f>
        <v>-0.10296982530070846</v>
      </c>
      <c r="D72" s="45" t="s">
        <v>169</v>
      </c>
      <c r="E72" s="51" t="s">
        <v>168</v>
      </c>
      <c r="F72" s="57">
        <f>-C38</f>
        <v>-11</v>
      </c>
      <c r="G72" s="49" t="s">
        <v>169</v>
      </c>
      <c r="H72" s="51" t="s">
        <v>173</v>
      </c>
      <c r="I72" s="44"/>
      <c r="J72" s="44"/>
      <c r="K72" s="44"/>
      <c r="L72" s="71" t="str">
        <f t="shared" si="0"/>
        <v>"Needle-unpierce":[[-0.102969825300708,"Z","com"],[-11,"Z",0,0,0]],</v>
      </c>
    </row>
    <row r="73" spans="1:12" ht="15.75" customHeight="1" thickBot="1" x14ac:dyDescent="0.3">
      <c r="A73" s="41" t="s">
        <v>148</v>
      </c>
      <c r="B73" s="25" t="s">
        <v>185</v>
      </c>
      <c r="C73" s="55">
        <f>E21/1000*E11</f>
        <v>0.10296982530070846</v>
      </c>
      <c r="D73" s="29" t="s">
        <v>186</v>
      </c>
      <c r="E73" s="51" t="s">
        <v>168</v>
      </c>
      <c r="F73" s="55"/>
      <c r="G73" s="47"/>
      <c r="H73" s="47"/>
      <c r="I73" s="25"/>
      <c r="J73" s="25"/>
      <c r="K73" s="25"/>
      <c r="L73" s="71" t="str">
        <f t="shared" si="0"/>
        <v>"Needle-hold horizontal":[[0.102969825300708,"X","com"]],</v>
      </c>
    </row>
    <row r="74" spans="1:12" ht="30.75" customHeight="1" thickBot="1" x14ac:dyDescent="0.3">
      <c r="A74" s="42" t="s">
        <v>187</v>
      </c>
      <c r="B74" s="28" t="s">
        <v>171</v>
      </c>
      <c r="C74" s="58">
        <f>E21/1000*E12</f>
        <v>9.8066500286388917E-3</v>
      </c>
      <c r="D74" s="61" t="s">
        <v>172</v>
      </c>
      <c r="E74" s="51" t="s">
        <v>168</v>
      </c>
      <c r="F74" s="58">
        <f>C36</f>
        <v>9.4</v>
      </c>
      <c r="G74" s="50" t="s">
        <v>169</v>
      </c>
      <c r="H74" s="51" t="s">
        <v>182</v>
      </c>
      <c r="I74" s="28"/>
      <c r="J74" s="28"/>
      <c r="K74" s="28"/>
      <c r="L74" s="71" t="str">
        <f t="shared" si="0"/>
        <v>"Needle_Cap-uncap":[[0.00980665002863889,"Y","com"],[9.4,"Z",0,0,5]],</v>
      </c>
    </row>
    <row r="75" spans="1:12" x14ac:dyDescent="0.25">
      <c r="A75" s="43" t="s">
        <v>188</v>
      </c>
      <c r="B75" s="26" t="s">
        <v>76</v>
      </c>
      <c r="C75" s="56">
        <f>-E21/1000*E13</f>
        <v>-5.5113373160950623</v>
      </c>
      <c r="D75" s="2" t="s">
        <v>160</v>
      </c>
      <c r="E75" s="51" t="s">
        <v>168</v>
      </c>
      <c r="F75" s="56"/>
      <c r="G75" s="48"/>
      <c r="H75" s="48"/>
      <c r="I75" s="26"/>
      <c r="J75" s="26"/>
      <c r="K75" s="26"/>
      <c r="L75" s="71" t="str">
        <f t="shared" si="0"/>
        <v>"Rinse_Glass-hold":[[-5.51133731609506,"W","com"]],</v>
      </c>
    </row>
    <row r="76" spans="1:12" x14ac:dyDescent="0.25">
      <c r="A76" s="41" t="s">
        <v>189</v>
      </c>
      <c r="B76" s="26" t="s">
        <v>76</v>
      </c>
      <c r="C76" s="56">
        <f>-E21/1000*E14</f>
        <v>-7.3549875214791753E-3</v>
      </c>
      <c r="D76" s="2" t="s">
        <v>160</v>
      </c>
      <c r="E76" s="51" t="s">
        <v>168</v>
      </c>
      <c r="F76" s="56"/>
      <c r="G76" s="48"/>
      <c r="H76" s="48"/>
      <c r="I76" s="26"/>
      <c r="J76" s="26"/>
      <c r="K76" s="26"/>
      <c r="L76" s="71" t="str">
        <f t="shared" si="0"/>
        <v>"Red_Plug-hold":[[-0.00735498752147918,"W","com"]],</v>
      </c>
    </row>
    <row r="77" spans="1:12" x14ac:dyDescent="0.25">
      <c r="A77" s="41" t="s">
        <v>189</v>
      </c>
      <c r="B77" s="24" t="s">
        <v>180</v>
      </c>
      <c r="C77" s="57">
        <f>-E21/1000*E14</f>
        <v>-7.3549875214791753E-3</v>
      </c>
      <c r="D77" s="45" t="s">
        <v>169</v>
      </c>
      <c r="E77" s="51" t="s">
        <v>168</v>
      </c>
      <c r="F77" s="57">
        <f>-C41</f>
        <v>-35.936469029947247</v>
      </c>
      <c r="G77" s="49" t="s">
        <v>169</v>
      </c>
      <c r="H77" s="51" t="s">
        <v>173</v>
      </c>
      <c r="I77" s="44"/>
      <c r="J77" s="44"/>
      <c r="K77" s="44"/>
      <c r="L77" s="71" t="str">
        <f t="shared" si="0"/>
        <v>"Red_Plug-insert":[[-0.00735498752147918,"Z","com"],[-35.9364690299472,"Z",0,0,0]],</v>
      </c>
    </row>
    <row r="78" spans="1:12" ht="15.75" customHeight="1" thickBot="1" x14ac:dyDescent="0.3">
      <c r="A78" s="41" t="s">
        <v>189</v>
      </c>
      <c r="B78" s="25" t="s">
        <v>181</v>
      </c>
      <c r="C78" s="55">
        <f>-E21/1000*E14</f>
        <v>-7.3549875214791753E-3</v>
      </c>
      <c r="D78" s="29" t="s">
        <v>169</v>
      </c>
      <c r="E78" s="51" t="s">
        <v>168</v>
      </c>
      <c r="F78" s="55">
        <f>C42</f>
        <v>23</v>
      </c>
      <c r="G78" s="47" t="s">
        <v>169</v>
      </c>
      <c r="H78" s="51" t="s">
        <v>173</v>
      </c>
      <c r="I78" s="25"/>
      <c r="J78" s="25"/>
      <c r="K78" s="25"/>
      <c r="L78" s="71" t="str">
        <f t="shared" si="0"/>
        <v>"Red_Plug-remove":[[-0.00735498752147918,"Z","com"],[23,"Z",0,0,0]],</v>
      </c>
    </row>
    <row r="79" spans="1:12" x14ac:dyDescent="0.25">
      <c r="A79" s="41" t="s">
        <v>190</v>
      </c>
      <c r="B79" s="26" t="s">
        <v>76</v>
      </c>
      <c r="C79" s="56">
        <f>-E21/1000*E15</f>
        <v>-0.14709975042958351</v>
      </c>
      <c r="D79" s="2" t="s">
        <v>169</v>
      </c>
      <c r="E79" s="51" t="s">
        <v>168</v>
      </c>
      <c r="F79" s="56"/>
      <c r="G79" s="48"/>
      <c r="H79" s="48"/>
      <c r="I79" s="26"/>
      <c r="J79" s="26"/>
      <c r="K79" s="26"/>
      <c r="L79" s="71" t="str">
        <f t="shared" si="0"/>
        <v>"Glass_Vial-hold":[[-0.147099750429584,"Z","com"]],</v>
      </c>
    </row>
    <row r="80" spans="1:12" ht="15.75" customHeight="1" thickBot="1" x14ac:dyDescent="0.3">
      <c r="A80" s="41" t="s">
        <v>190</v>
      </c>
      <c r="B80" s="25" t="s">
        <v>139</v>
      </c>
      <c r="C80" s="55">
        <f>-E21/1000*E15</f>
        <v>-0.14709975042958351</v>
      </c>
      <c r="D80" s="29" t="s">
        <v>169</v>
      </c>
      <c r="E80" s="51" t="s">
        <v>168</v>
      </c>
      <c r="F80" s="55">
        <f>-C43</f>
        <v>-30</v>
      </c>
      <c r="G80" s="47" t="s">
        <v>186</v>
      </c>
      <c r="H80" s="51" t="s">
        <v>191</v>
      </c>
      <c r="I80" s="25"/>
      <c r="J80" s="25"/>
      <c r="K80" s="25"/>
      <c r="L80" s="71" t="str">
        <f t="shared" si="0"/>
        <v>"Glass_Vial-open":[[-0.147099750429584,"Z","com"],[-30,"X",0,0,9]],</v>
      </c>
    </row>
    <row r="81" spans="1:12" ht="30" customHeight="1" x14ac:dyDescent="0.25">
      <c r="A81" s="41" t="s">
        <v>192</v>
      </c>
      <c r="B81" s="26" t="s">
        <v>76</v>
      </c>
      <c r="C81" s="56">
        <f>E21/1000*-E16</f>
        <v>-9.8066500286389004E-3</v>
      </c>
      <c r="D81" s="2" t="s">
        <v>160</v>
      </c>
      <c r="E81" s="51" t="s">
        <v>168</v>
      </c>
      <c r="F81" s="56"/>
      <c r="G81" s="48"/>
      <c r="H81" s="48"/>
      <c r="I81" s="26"/>
      <c r="J81" s="26"/>
      <c r="K81" s="26"/>
      <c r="L81" s="71" t="str">
        <f t="shared" si="0"/>
        <v>"Yellow_Plug-hold":[[-0.0098066500286389,"W","com"]],</v>
      </c>
    </row>
    <row r="82" spans="1:12" ht="30.75" customHeight="1" thickBot="1" x14ac:dyDescent="0.3">
      <c r="A82" s="41" t="s">
        <v>192</v>
      </c>
      <c r="B82" s="25" t="s">
        <v>180</v>
      </c>
      <c r="C82" s="55">
        <f>E21/1000*E16</f>
        <v>9.8066500286389004E-3</v>
      </c>
      <c r="D82" s="29" t="s">
        <v>169</v>
      </c>
      <c r="E82" s="51" t="s">
        <v>168</v>
      </c>
      <c r="F82" s="55">
        <f>C44</f>
        <v>2.3192727317730997</v>
      </c>
      <c r="G82" s="47" t="s">
        <v>169</v>
      </c>
      <c r="H82" s="51" t="s">
        <v>173</v>
      </c>
      <c r="I82" s="25"/>
      <c r="J82" s="25"/>
      <c r="K82" s="25"/>
      <c r="L82" s="71" t="str">
        <f t="shared" si="0"/>
        <v>"Yellow_Plug-insert":[[0.0098066500286389,"Z","com"],[2.3192727317731,"Z",0,0,0]],</v>
      </c>
    </row>
    <row r="83" spans="1:12" ht="30" customHeight="1" x14ac:dyDescent="0.25">
      <c r="A83" s="41" t="s">
        <v>193</v>
      </c>
      <c r="B83" s="26" t="s">
        <v>76</v>
      </c>
      <c r="C83" s="56">
        <f>-E21/1000*E17</f>
        <v>-3.9226600114555601E-2</v>
      </c>
      <c r="D83" s="2" t="s">
        <v>160</v>
      </c>
      <c r="E83" s="51" t="s">
        <v>168</v>
      </c>
      <c r="F83" s="56"/>
      <c r="G83" s="48"/>
      <c r="H83" s="48"/>
      <c r="I83" s="26"/>
      <c r="J83" s="26"/>
      <c r="K83" s="26"/>
      <c r="L83" s="71" t="str">
        <f t="shared" si="0"/>
        <v>"Tube_Clamp-hold":[[-0.0392266001145556,"W","com"]],</v>
      </c>
    </row>
    <row r="84" spans="1:12" ht="30" customHeight="1" x14ac:dyDescent="0.25">
      <c r="A84" s="41" t="s">
        <v>193</v>
      </c>
      <c r="B84" s="24" t="s">
        <v>77</v>
      </c>
      <c r="C84" s="57">
        <f>-E21/1000*E17</f>
        <v>-3.9226600114555601E-2</v>
      </c>
      <c r="D84" s="45" t="s">
        <v>169</v>
      </c>
      <c r="E84" s="51" t="s">
        <v>168</v>
      </c>
      <c r="F84" s="57">
        <f>C45</f>
        <v>40.776050819080552</v>
      </c>
      <c r="G84" s="49" t="s">
        <v>172</v>
      </c>
      <c r="H84" s="52" t="s">
        <v>194</v>
      </c>
      <c r="I84" s="44"/>
      <c r="J84" s="44"/>
      <c r="K84" s="44"/>
      <c r="L84" s="71" t="str">
        <f t="shared" si="0"/>
        <v>"Tube_Clamp-clamp":[[-0.0392266001145556,"Z","com"],[40.7760508190806,"Y",-0.75,0.6,1.2]],</v>
      </c>
    </row>
    <row r="85" spans="1:12" ht="30.75" customHeight="1" thickBot="1" x14ac:dyDescent="0.3">
      <c r="A85" s="41" t="s">
        <v>193</v>
      </c>
      <c r="B85" s="25" t="s">
        <v>78</v>
      </c>
      <c r="C85" s="55">
        <f>-E21/1000*E17</f>
        <v>-3.9226600114555601E-2</v>
      </c>
      <c r="D85" s="29" t="s">
        <v>169</v>
      </c>
      <c r="E85" s="51" t="s">
        <v>168</v>
      </c>
      <c r="F85" s="55">
        <f>C46/2</f>
        <v>3.1</v>
      </c>
      <c r="G85" s="47" t="s">
        <v>172</v>
      </c>
      <c r="H85" s="52" t="s">
        <v>195</v>
      </c>
      <c r="I85" s="25">
        <f>-C46/2</f>
        <v>-3.1</v>
      </c>
      <c r="J85" s="25" t="s">
        <v>169</v>
      </c>
      <c r="K85" s="52" t="s">
        <v>195</v>
      </c>
      <c r="L85" s="71" t="str">
        <f t="shared" si="0"/>
        <v>"Tube_Clamp-unclamp":[[-0.0392266001145556,"Z","com"],[3.1,"Y",-0.75,1,2],[-3.1,"Z",-0.75,1,2]],</v>
      </c>
    </row>
    <row r="86" spans="1:12" x14ac:dyDescent="0.25">
      <c r="A86" s="41" t="s">
        <v>129</v>
      </c>
      <c r="B86" s="26" t="s">
        <v>76</v>
      </c>
      <c r="C86" s="56">
        <f>E21/1000*E18</f>
        <v>0.59330232673265348</v>
      </c>
      <c r="D86" s="2" t="s">
        <v>160</v>
      </c>
      <c r="E86" s="51" t="s">
        <v>168</v>
      </c>
      <c r="F86" s="56"/>
      <c r="G86" s="48"/>
      <c r="H86" s="48"/>
      <c r="I86" s="26"/>
      <c r="J86" s="26"/>
      <c r="K86" s="26"/>
      <c r="L86" s="71" t="str">
        <f t="shared" si="0"/>
        <v>"Scissors-hold":[[0.593302326732653,"W","com"]],</v>
      </c>
    </row>
    <row r="87" spans="1:12" ht="15.75" customHeight="1" thickBot="1" x14ac:dyDescent="0.3">
      <c r="A87" s="41" t="s">
        <v>129</v>
      </c>
      <c r="B87" s="25" t="s">
        <v>196</v>
      </c>
      <c r="C87" s="55">
        <f>E21/1000*E18</f>
        <v>0.59330232673265348</v>
      </c>
      <c r="D87" s="29" t="s">
        <v>172</v>
      </c>
      <c r="E87" s="51" t="s">
        <v>168</v>
      </c>
      <c r="F87" s="55">
        <f>-C47</f>
        <v>-55</v>
      </c>
      <c r="G87" s="47" t="s">
        <v>172</v>
      </c>
      <c r="H87" s="51" t="s">
        <v>197</v>
      </c>
      <c r="I87" s="25"/>
      <c r="J87" s="25"/>
      <c r="K87" s="25"/>
      <c r="L87" s="71" t="str">
        <f t="shared" si="0"/>
        <v>"Scissors-cut":[[0.593302326732653,"Y","com"],[-55,"Y",0.15,0.8,2]],</v>
      </c>
    </row>
  </sheetData>
  <mergeCells count="13">
    <mergeCell ref="F21:H21"/>
    <mergeCell ref="A19:H20"/>
    <mergeCell ref="A23:A25"/>
    <mergeCell ref="A1:K2"/>
    <mergeCell ref="F3:K3"/>
    <mergeCell ref="A27:A32"/>
    <mergeCell ref="F22:H25"/>
    <mergeCell ref="A48:K49"/>
    <mergeCell ref="A45:A46"/>
    <mergeCell ref="A41:A42"/>
    <mergeCell ref="A36:A38"/>
    <mergeCell ref="A39:A40"/>
    <mergeCell ref="A33:A35"/>
  </mergeCells>
  <conditionalFormatting sqref="D51:K87">
    <cfRule type="expression" dxfId="40" priority="1">
      <formula>D51="X"</formula>
    </cfRule>
    <cfRule type="expression" dxfId="39" priority="2">
      <formula>D51="Y"</formula>
    </cfRule>
    <cfRule type="expression" dxfId="38" priority="3">
      <formula>D51="Z"</formula>
    </cfRule>
  </conditionalFormatting>
  <pageMargins left="0.7" right="0.7" top="0.75" bottom="0.75" header="0.3" footer="0.3"/>
  <pageSetup orientation="portrait"/>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5">
    <tabColor rgb="FFC00000"/>
  </sheetPr>
  <dimension ref="A1:BP196"/>
  <sheetViews>
    <sheetView zoomScale="80" zoomScaleNormal="80" workbookViewId="0">
      <selection activeCell="I4" sqref="I4"/>
    </sheetView>
  </sheetViews>
  <sheetFormatPr baseColWidth="10" defaultColWidth="8.140625" defaultRowHeight="90" customHeight="1" x14ac:dyDescent="0.25"/>
  <cols>
    <col min="1" max="1" width="4.5703125" style="37" bestFit="1" customWidth="1"/>
    <col min="2" max="2" width="6.28515625" style="104" bestFit="1" customWidth="1"/>
    <col min="3" max="3" width="16.85546875" style="101" customWidth="1"/>
    <col min="4" max="4" width="15.42578125" style="101" customWidth="1"/>
    <col min="5" max="5" width="21.5703125" style="101" customWidth="1"/>
    <col min="6" max="6" width="4" style="101" bestFit="1" customWidth="1"/>
    <col min="7" max="7" width="4" style="101" customWidth="1"/>
    <col min="8" max="9" width="7.7109375" style="101" customWidth="1"/>
    <col min="10" max="10" width="13.85546875" style="101" customWidth="1"/>
    <col min="11" max="11" width="6.5703125" style="101" customWidth="1"/>
    <col min="12" max="12" width="10" style="101" customWidth="1"/>
    <col min="13" max="13" width="7.140625" style="101" customWidth="1"/>
    <col min="14" max="14" width="6.5703125" style="95" bestFit="1" customWidth="1"/>
    <col min="15" max="15" width="6.5703125" style="95" customWidth="1"/>
    <col min="16" max="89" width="8.140625" style="101" customWidth="1"/>
    <col min="90" max="16384" width="8.140625" style="101"/>
  </cols>
  <sheetData>
    <row r="1" spans="1:68" s="104" customFormat="1" ht="36" customHeight="1" x14ac:dyDescent="0.25">
      <c r="A1" s="82" t="s">
        <v>111</v>
      </c>
      <c r="B1" s="84" t="s">
        <v>198</v>
      </c>
      <c r="C1" s="84" t="s">
        <v>199</v>
      </c>
      <c r="D1" s="84" t="s">
        <v>200</v>
      </c>
      <c r="E1" s="84" t="s">
        <v>201</v>
      </c>
      <c r="F1" s="84" t="s">
        <v>202</v>
      </c>
      <c r="G1" s="92" t="s">
        <v>203</v>
      </c>
      <c r="H1" s="84" t="s">
        <v>204</v>
      </c>
      <c r="I1" s="92" t="s">
        <v>205</v>
      </c>
      <c r="J1" s="84" t="s">
        <v>206</v>
      </c>
      <c r="K1" s="92" t="s">
        <v>207</v>
      </c>
      <c r="L1" s="84" t="s">
        <v>208</v>
      </c>
      <c r="M1" s="92" t="s">
        <v>209</v>
      </c>
      <c r="N1" s="84" t="s">
        <v>210</v>
      </c>
      <c r="O1" s="92" t="s">
        <v>211</v>
      </c>
      <c r="P1" s="84" t="str">
        <f>alpha!B1</f>
        <v>X+Y+Z</v>
      </c>
      <c r="Q1" s="84" t="str">
        <f>alpha!C1</f>
        <v>X+Y-Z</v>
      </c>
      <c r="R1" s="84" t="str">
        <f>alpha!D1</f>
        <v>X+Y</v>
      </c>
      <c r="S1" s="84" t="str">
        <f>alpha!E1</f>
        <v>X-Y+Z</v>
      </c>
      <c r="T1" s="84" t="str">
        <f>alpha!F1</f>
        <v>X-Y-Z</v>
      </c>
      <c r="U1" s="84" t="str">
        <f>alpha!G1</f>
        <v>X-Y</v>
      </c>
      <c r="V1" s="84" t="str">
        <f>alpha!H1</f>
        <v>X+Z</v>
      </c>
      <c r="W1" s="84" t="str">
        <f>alpha!I1</f>
        <v>X-Z</v>
      </c>
      <c r="X1" s="84" t="str">
        <f>alpha!J1</f>
        <v>X</v>
      </c>
      <c r="Y1" s="84" t="str">
        <f>alpha!K1</f>
        <v>-X+Y+Z</v>
      </c>
      <c r="Z1" s="84" t="str">
        <f>alpha!L1</f>
        <v>-X+Y-Z</v>
      </c>
      <c r="AA1" s="84" t="str">
        <f>alpha!M1</f>
        <v>-X+Y</v>
      </c>
      <c r="AB1" s="84" t="str">
        <f>alpha!N1</f>
        <v>-X-Y+Z</v>
      </c>
      <c r="AC1" s="84" t="str">
        <f>alpha!O1</f>
        <v>-X-Y-Z</v>
      </c>
      <c r="AD1" s="84" t="str">
        <f>alpha!P1</f>
        <v>-X-Y</v>
      </c>
      <c r="AE1" s="84" t="str">
        <f>alpha!Q1</f>
        <v>-X+Z</v>
      </c>
      <c r="AF1" s="84" t="str">
        <f>alpha!R1</f>
        <v>-X-Z</v>
      </c>
      <c r="AG1" s="84" t="str">
        <f>alpha!S1</f>
        <v>-X</v>
      </c>
      <c r="AH1" s="84" t="str">
        <f>alpha!T1</f>
        <v>Y+Z</v>
      </c>
      <c r="AI1" s="84" t="str">
        <f>alpha!U1</f>
        <v>Y-Z</v>
      </c>
      <c r="AJ1" s="84" t="str">
        <f>alpha!V1</f>
        <v>Y</v>
      </c>
      <c r="AK1" s="84" t="str">
        <f>alpha!W1</f>
        <v>-Y+Z</v>
      </c>
      <c r="AL1" s="84" t="str">
        <f>alpha!X1</f>
        <v>-Y-Z</v>
      </c>
      <c r="AM1" s="84" t="str">
        <f>alpha!Y1</f>
        <v>-Y</v>
      </c>
      <c r="AN1" s="84" t="str">
        <f>alpha!Z1</f>
        <v>Z</v>
      </c>
      <c r="AO1" s="84" t="str">
        <f>alpha!AA1</f>
        <v>-Z</v>
      </c>
      <c r="AQ1" s="84" t="str">
        <f>alpha1!B1</f>
        <v>X+Y+Z</v>
      </c>
      <c r="AR1" s="84" t="str">
        <f>alpha1!C1</f>
        <v>X+Y-Z</v>
      </c>
      <c r="AS1" s="84" t="str">
        <f>alpha1!D1</f>
        <v>X+Y</v>
      </c>
      <c r="AT1" s="84" t="str">
        <f>alpha1!E1</f>
        <v>X-Y+Z</v>
      </c>
      <c r="AU1" s="84" t="str">
        <f>alpha1!F1</f>
        <v>X-Y-Z</v>
      </c>
      <c r="AV1" s="84" t="str">
        <f>alpha1!G1</f>
        <v>X-Y</v>
      </c>
      <c r="AW1" s="84" t="str">
        <f>alpha1!H1</f>
        <v>X+Z</v>
      </c>
      <c r="AX1" s="84" t="str">
        <f>alpha1!I1</f>
        <v>X-Z</v>
      </c>
      <c r="AY1" s="84" t="str">
        <f>alpha1!J1</f>
        <v>X</v>
      </c>
      <c r="AZ1" s="84" t="str">
        <f>alpha1!K1</f>
        <v>-X+Y+Z</v>
      </c>
      <c r="BA1" s="84" t="str">
        <f>alpha1!L1</f>
        <v>-X+Y-Z</v>
      </c>
      <c r="BB1" s="84" t="str">
        <f>alpha1!M1</f>
        <v>-X+Y</v>
      </c>
      <c r="BC1" s="84" t="str">
        <f>alpha1!N1</f>
        <v>-X-Y+Z</v>
      </c>
      <c r="BD1" s="84" t="str">
        <f>alpha1!O1</f>
        <v>-X-Y-Z</v>
      </c>
      <c r="BE1" s="84" t="str">
        <f>alpha1!P1</f>
        <v>-X-Y</v>
      </c>
      <c r="BF1" s="84" t="str">
        <f>alpha1!Q1</f>
        <v>-X+Z</v>
      </c>
      <c r="BG1" s="84" t="str">
        <f>alpha1!R1</f>
        <v>-X-Z</v>
      </c>
      <c r="BH1" s="84" t="str">
        <f>alpha1!S1</f>
        <v>-X</v>
      </c>
      <c r="BI1" s="84" t="str">
        <f>alpha1!T1</f>
        <v>Y+Z</v>
      </c>
      <c r="BJ1" s="84" t="str">
        <f>alpha1!U1</f>
        <v>Y-Z</v>
      </c>
      <c r="BK1" s="84" t="str">
        <f>alpha1!V1</f>
        <v>Y</v>
      </c>
      <c r="BL1" s="84" t="str">
        <f>alpha1!W1</f>
        <v>-Y+Z</v>
      </c>
      <c r="BM1" s="84" t="str">
        <f>alpha1!X1</f>
        <v>-Y-Z</v>
      </c>
      <c r="BN1" s="84" t="str">
        <f>alpha1!Y1</f>
        <v>-Y</v>
      </c>
      <c r="BO1" s="84" t="str">
        <f>alpha1!Z1</f>
        <v>Z</v>
      </c>
      <c r="BP1" s="84" t="str">
        <f>alpha1!AA1</f>
        <v>-Z</v>
      </c>
    </row>
    <row r="2" spans="1:68" ht="90" customHeight="1" x14ac:dyDescent="0.25">
      <c r="A2" s="83" t="str">
        <f>formatting!C2</f>
        <v>Petri</v>
      </c>
      <c r="B2" s="84" t="str">
        <f>formatting!D2</f>
        <v>C12</v>
      </c>
      <c r="C2" s="85"/>
      <c r="D2" s="85"/>
      <c r="E2" s="85"/>
      <c r="F2" s="85">
        <f>'raw grasp info'!C2</f>
        <v>5</v>
      </c>
      <c r="G2" s="93">
        <f>grasp1!C2</f>
        <v>4</v>
      </c>
      <c r="H2" s="85">
        <f>'raw grasp info'!D2</f>
        <v>6</v>
      </c>
      <c r="I2" s="93">
        <f>grasp1!D2</f>
        <v>6</v>
      </c>
      <c r="J2" s="85" t="str">
        <f>'raw grasp info'!E2</f>
        <v>False</v>
      </c>
      <c r="K2" s="93" t="str">
        <f>grasp1!E2</f>
        <v>False</v>
      </c>
      <c r="L2" s="85" t="str">
        <f>'raw grasp info'!F2</f>
        <v>True</v>
      </c>
      <c r="M2" s="93" t="str">
        <f>grasp1!F2</f>
        <v>True</v>
      </c>
      <c r="N2" s="85" t="str">
        <f>'raw grasp info'!G2</f>
        <v>True</v>
      </c>
      <c r="O2" s="93" t="str">
        <f>grasp1!G2</f>
        <v>True</v>
      </c>
      <c r="P2" s="85">
        <f>RANK(alpha!B2,alpha!$B2:$AA2)</f>
        <v>22</v>
      </c>
      <c r="Q2" s="85">
        <f>RANK(alpha!C2,alpha!$B2:$AA2)</f>
        <v>24</v>
      </c>
      <c r="R2" s="85">
        <f>RANK(alpha!D2,alpha!$B2:$AA2)</f>
        <v>14</v>
      </c>
      <c r="S2" s="85">
        <f>RANK(alpha!E2,alpha!$B2:$AA2)</f>
        <v>21</v>
      </c>
      <c r="T2" s="85">
        <f>RANK(alpha!F2,alpha!$B2:$AA2)</f>
        <v>25</v>
      </c>
      <c r="U2" s="85">
        <f>RANK(alpha!G2,alpha!$B2:$AA2)</f>
        <v>13</v>
      </c>
      <c r="V2" s="85">
        <f>RANK(alpha!H2,alpha!$B2:$AA2)</f>
        <v>23</v>
      </c>
      <c r="W2" s="85">
        <f>RANK(alpha!I2,alpha!$B2:$AA2)</f>
        <v>26</v>
      </c>
      <c r="X2" s="85">
        <f>RANK(alpha!J2,alpha!$B2:$AA2)</f>
        <v>12</v>
      </c>
      <c r="Y2" s="85">
        <f>RANK(alpha!K2,alpha!$B2:$AA2)</f>
        <v>4</v>
      </c>
      <c r="Z2" s="85">
        <f>RANK(alpha!L2,alpha!$B2:$AA2)</f>
        <v>8</v>
      </c>
      <c r="AA2" s="85">
        <f>RANK(alpha!M2,alpha!$B2:$AA2)</f>
        <v>2</v>
      </c>
      <c r="AB2" s="85">
        <f>RANK(alpha!N2,alpha!$B2:$AA2)</f>
        <v>7</v>
      </c>
      <c r="AC2" s="85">
        <f>RANK(alpha!O2,alpha!$B2:$AA2)</f>
        <v>10</v>
      </c>
      <c r="AD2" s="85">
        <f>RANK(alpha!P2,alpha!$B2:$AA2)</f>
        <v>3</v>
      </c>
      <c r="AE2" s="85">
        <f>RANK(alpha!Q2,alpha!$B2:$AA2)</f>
        <v>9</v>
      </c>
      <c r="AF2" s="85">
        <f>RANK(alpha!R2,alpha!$B2:$AA2)</f>
        <v>11</v>
      </c>
      <c r="AG2" s="85">
        <f>RANK(alpha!S2,alpha!$B2:$AA2)</f>
        <v>1</v>
      </c>
      <c r="AH2" s="85">
        <f>RANK(alpha!T2,alpha!$B2:$AA2)</f>
        <v>15</v>
      </c>
      <c r="AI2" s="85">
        <f>RANK(alpha!U2,alpha!$B2:$AA2)</f>
        <v>17</v>
      </c>
      <c r="AJ2" s="85">
        <f>RANK(alpha!V2,alpha!$B2:$AA2)</f>
        <v>5</v>
      </c>
      <c r="AK2" s="85">
        <f>RANK(alpha!W2,alpha!$B2:$AA2)</f>
        <v>16</v>
      </c>
      <c r="AL2" s="85">
        <f>RANK(alpha!X2,alpha!$B2:$AA2)</f>
        <v>18</v>
      </c>
      <c r="AM2" s="85">
        <f>RANK(alpha!Y2,alpha!$B2:$AA2)</f>
        <v>6</v>
      </c>
      <c r="AN2" s="85">
        <f>RANK(alpha!Z2,alpha!$B2:$AA2)</f>
        <v>19</v>
      </c>
      <c r="AO2" s="85">
        <f>RANK(alpha!AA2,alpha!$B2:$AA2)</f>
        <v>20</v>
      </c>
      <c r="AQ2" s="85">
        <f>RANK(alpha1!B2,alpha1!$B2:$AA2)</f>
        <v>19</v>
      </c>
      <c r="AR2" s="85">
        <f>RANK(alpha1!C2,alpha1!$B2:$AA2)</f>
        <v>24</v>
      </c>
      <c r="AS2" s="85">
        <f>RANK(alpha1!D2,alpha1!$B2:$AA2)</f>
        <v>15</v>
      </c>
      <c r="AT2" s="85">
        <f>RANK(alpha1!E2,alpha1!$B2:$AA2)</f>
        <v>18</v>
      </c>
      <c r="AU2" s="85">
        <f>RANK(alpha1!F2,alpha1!$B2:$AA2)</f>
        <v>23</v>
      </c>
      <c r="AV2" s="85">
        <f>RANK(alpha1!G2,alpha1!$B2:$AA2)</f>
        <v>14</v>
      </c>
      <c r="AW2" s="85">
        <f>RANK(alpha1!H2,alpha1!$B2:$AA2)</f>
        <v>25</v>
      </c>
      <c r="AX2" s="85">
        <f>RANK(alpha1!I2,alpha1!$B2:$AA2)</f>
        <v>26</v>
      </c>
      <c r="AY2" s="85">
        <f>RANK(alpha1!J2,alpha1!$B2:$AA2)</f>
        <v>12</v>
      </c>
      <c r="AZ2" s="85">
        <f>RANK(alpha1!K2,alpha1!$B2:$AA2)</f>
        <v>4</v>
      </c>
      <c r="BA2" s="85">
        <f>RANK(alpha1!L2,alpha1!$B2:$AA2)</f>
        <v>6</v>
      </c>
      <c r="BB2" s="85">
        <f>RANK(alpha1!M2,alpha1!$B2:$AA2)</f>
        <v>2</v>
      </c>
      <c r="BC2" s="85">
        <f>RANK(alpha1!N2,alpha1!$B2:$AA2)</f>
        <v>7</v>
      </c>
      <c r="BD2" s="85">
        <f>RANK(alpha1!O2,alpha1!$B2:$AA2)</f>
        <v>11</v>
      </c>
      <c r="BE2" s="85">
        <f>RANK(alpha1!P2,alpha1!$B2:$AA2)</f>
        <v>5</v>
      </c>
      <c r="BF2" s="85">
        <f>RANK(alpha1!Q2,alpha1!$B2:$AA2)</f>
        <v>8</v>
      </c>
      <c r="BG2" s="85">
        <f>RANK(alpha1!R2,alpha1!$B2:$AA2)</f>
        <v>10</v>
      </c>
      <c r="BH2" s="85">
        <f>RANK(alpha1!S2,alpha1!$B2:$AA2)</f>
        <v>1</v>
      </c>
      <c r="BI2" s="85">
        <f>RANK(alpha1!T2,alpha1!$B2:$AA2)</f>
        <v>13</v>
      </c>
      <c r="BJ2" s="85">
        <f>RANK(alpha1!U2,alpha1!$B2:$AA2)</f>
        <v>16</v>
      </c>
      <c r="BK2" s="85">
        <f>RANK(alpha1!V2,alpha1!$B2:$AA2)</f>
        <v>3</v>
      </c>
      <c r="BL2" s="85">
        <f>RANK(alpha1!W2,alpha1!$B2:$AA2)</f>
        <v>17</v>
      </c>
      <c r="BM2" s="85">
        <f>RANK(alpha1!X2,alpha1!$B2:$AA2)</f>
        <v>20</v>
      </c>
      <c r="BN2" s="85">
        <f>RANK(alpha1!Y2,alpha1!$B2:$AA2)</f>
        <v>9</v>
      </c>
      <c r="BO2" s="85">
        <f>RANK(alpha1!Z2,alpha1!$B2:$AA2)</f>
        <v>22</v>
      </c>
      <c r="BP2" s="85">
        <f>RANK(alpha1!AA2,alpha1!$B2:$AA2)</f>
        <v>21</v>
      </c>
    </row>
    <row r="3" spans="1:68" ht="90" customHeight="1" x14ac:dyDescent="0.25">
      <c r="A3" s="83" t="str">
        <f>formatting!C3</f>
        <v>Petri</v>
      </c>
      <c r="B3" s="84" t="str">
        <f>formatting!D3</f>
        <v>C6</v>
      </c>
      <c r="C3" s="85"/>
      <c r="D3" s="85"/>
      <c r="E3" s="85"/>
      <c r="F3" s="85">
        <f>'raw grasp info'!C3</f>
        <v>5</v>
      </c>
      <c r="G3" s="93">
        <f>grasp1!C3</f>
        <v>4</v>
      </c>
      <c r="H3" s="85">
        <f>'raw grasp info'!D3</f>
        <v>6</v>
      </c>
      <c r="I3" s="93">
        <f>grasp1!D3</f>
        <v>6</v>
      </c>
      <c r="J3" s="85" t="str">
        <f>'raw grasp info'!E3</f>
        <v>False</v>
      </c>
      <c r="K3" s="93" t="str">
        <f>grasp1!E3</f>
        <v>False</v>
      </c>
      <c r="L3" s="85" t="str">
        <f>'raw grasp info'!F3</f>
        <v>True</v>
      </c>
      <c r="M3" s="93" t="str">
        <f>grasp1!F3</f>
        <v>True</v>
      </c>
      <c r="N3" s="85" t="str">
        <f>'raw grasp info'!G3</f>
        <v>True</v>
      </c>
      <c r="O3" s="93" t="str">
        <f>grasp1!G3</f>
        <v>True</v>
      </c>
      <c r="P3" s="85">
        <f>RANK(alpha!B3,alpha!$B3:$AA3)</f>
        <v>19</v>
      </c>
      <c r="Q3" s="85">
        <f>RANK(alpha!C3,alpha!$B3:$AA3)</f>
        <v>6</v>
      </c>
      <c r="R3" s="85">
        <f>RANK(alpha!D3,alpha!$B3:$AA3)</f>
        <v>12</v>
      </c>
      <c r="S3" s="85">
        <f>RANK(alpha!E3,alpha!$B3:$AA3)</f>
        <v>19</v>
      </c>
      <c r="T3" s="85">
        <f>RANK(alpha!F3,alpha!$B3:$AA3)</f>
        <v>6</v>
      </c>
      <c r="U3" s="85">
        <f>RANK(alpha!G3,alpha!$B3:$AA3)</f>
        <v>12</v>
      </c>
      <c r="V3" s="85">
        <f>RANK(alpha!H3,alpha!$B3:$AA3)</f>
        <v>14</v>
      </c>
      <c r="W3" s="85">
        <f>RANK(alpha!I3,alpha!$B3:$AA3)</f>
        <v>1</v>
      </c>
      <c r="X3" s="85">
        <f>RANK(alpha!J3,alpha!$B3:$AA3)</f>
        <v>2</v>
      </c>
      <c r="Y3" s="85">
        <f>RANK(alpha!K3,alpha!$B3:$AA3)</f>
        <v>23</v>
      </c>
      <c r="Z3" s="85">
        <f>RANK(alpha!L3,alpha!$B3:$AA3)</f>
        <v>8</v>
      </c>
      <c r="AA3" s="85">
        <f>RANK(alpha!M3,alpha!$B3:$AA3)</f>
        <v>16</v>
      </c>
      <c r="AB3" s="85">
        <f>RANK(alpha!N3,alpha!$B3:$AA3)</f>
        <v>23</v>
      </c>
      <c r="AC3" s="85">
        <f>RANK(alpha!O3,alpha!$B3:$AA3)</f>
        <v>8</v>
      </c>
      <c r="AD3" s="85">
        <f>RANK(alpha!P3,alpha!$B3:$AA3)</f>
        <v>16</v>
      </c>
      <c r="AE3" s="85">
        <f>RANK(alpha!Q3,alpha!$B3:$AA3)</f>
        <v>15</v>
      </c>
      <c r="AF3" s="85">
        <f>RANK(alpha!R3,alpha!$B3:$AA3)</f>
        <v>3</v>
      </c>
      <c r="AG3" s="85">
        <f>RANK(alpha!S3,alpha!$B3:$AA3)</f>
        <v>5</v>
      </c>
      <c r="AH3" s="85">
        <f>RANK(alpha!T3,alpha!$B3:$AA3)</f>
        <v>25</v>
      </c>
      <c r="AI3" s="85">
        <f>RANK(alpha!U3,alpha!$B3:$AA3)</f>
        <v>10</v>
      </c>
      <c r="AJ3" s="85">
        <f>RANK(alpha!V3,alpha!$B3:$AA3)</f>
        <v>21</v>
      </c>
      <c r="AK3" s="85">
        <f>RANK(alpha!W3,alpha!$B3:$AA3)</f>
        <v>25</v>
      </c>
      <c r="AL3" s="85">
        <f>RANK(alpha!X3,alpha!$B3:$AA3)</f>
        <v>10</v>
      </c>
      <c r="AM3" s="85">
        <f>RANK(alpha!Y3,alpha!$B3:$AA3)</f>
        <v>21</v>
      </c>
      <c r="AN3" s="85">
        <f>RANK(alpha!Z3,alpha!$B3:$AA3)</f>
        <v>18</v>
      </c>
      <c r="AO3" s="85">
        <f>RANK(alpha!AA3,alpha!$B3:$AA3)</f>
        <v>4</v>
      </c>
      <c r="AQ3" s="85">
        <f>RANK(alpha1!B3,alpha1!$B3:$AA3)</f>
        <v>22</v>
      </c>
      <c r="AR3" s="85">
        <f>RANK(alpha1!C3,alpha1!$B3:$AA3)</f>
        <v>4</v>
      </c>
      <c r="AS3" s="85">
        <f>RANK(alpha1!D3,alpha1!$B3:$AA3)</f>
        <v>14</v>
      </c>
      <c r="AT3" s="85">
        <f>RANK(alpha1!E3,alpha1!$B3:$AA3)</f>
        <v>17</v>
      </c>
      <c r="AU3" s="85">
        <f>RANK(alpha1!F3,alpha1!$B3:$AA3)</f>
        <v>4</v>
      </c>
      <c r="AV3" s="85">
        <f>RANK(alpha1!G3,alpha1!$B3:$AA3)</f>
        <v>12</v>
      </c>
      <c r="AW3" s="85">
        <f>RANK(alpha1!H3,alpha1!$B3:$AA3)</f>
        <v>14</v>
      </c>
      <c r="AX3" s="85">
        <f>RANK(alpha1!I3,alpha1!$B3:$AA3)</f>
        <v>1</v>
      </c>
      <c r="AY3" s="85">
        <f>RANK(alpha1!J3,alpha1!$B3:$AA3)</f>
        <v>6</v>
      </c>
      <c r="AZ3" s="85">
        <f>RANK(alpha1!K3,alpha1!$B3:$AA3)</f>
        <v>25</v>
      </c>
      <c r="BA3" s="85">
        <f>RANK(alpha1!L3,alpha1!$B3:$AA3)</f>
        <v>11</v>
      </c>
      <c r="BB3" s="85">
        <f>RANK(alpha1!M3,alpha1!$B3:$AA3)</f>
        <v>21</v>
      </c>
      <c r="BC3" s="85">
        <f>RANK(alpha1!N3,alpha1!$B3:$AA3)</f>
        <v>20</v>
      </c>
      <c r="BD3" s="85">
        <f>RANK(alpha1!O3,alpha1!$B3:$AA3)</f>
        <v>7</v>
      </c>
      <c r="BE3" s="85">
        <f>RANK(alpha1!P3,alpha1!$B3:$AA3)</f>
        <v>13</v>
      </c>
      <c r="BF3" s="85">
        <f>RANK(alpha1!Q3,alpha1!$B3:$AA3)</f>
        <v>18</v>
      </c>
      <c r="BG3" s="85">
        <f>RANK(alpha1!R3,alpha1!$B3:$AA3)</f>
        <v>2</v>
      </c>
      <c r="BH3" s="85">
        <f>RANK(alpha1!S3,alpha1!$B3:$AA3)</f>
        <v>10</v>
      </c>
      <c r="BI3" s="85">
        <f>RANK(alpha1!T3,alpha1!$B3:$AA3)</f>
        <v>26</v>
      </c>
      <c r="BJ3" s="85">
        <f>RANK(alpha1!U3,alpha1!$B3:$AA3)</f>
        <v>8</v>
      </c>
      <c r="BK3" s="85">
        <f>RANK(alpha1!V3,alpha1!$B3:$AA3)</f>
        <v>24</v>
      </c>
      <c r="BL3" s="85">
        <f>RANK(alpha1!W3,alpha1!$B3:$AA3)</f>
        <v>23</v>
      </c>
      <c r="BM3" s="85">
        <f>RANK(alpha1!X3,alpha1!$B3:$AA3)</f>
        <v>8</v>
      </c>
      <c r="BN3" s="85">
        <f>RANK(alpha1!Y3,alpha1!$B3:$AA3)</f>
        <v>16</v>
      </c>
      <c r="BO3" s="85">
        <f>RANK(alpha1!Z3,alpha1!$B3:$AA3)</f>
        <v>19</v>
      </c>
      <c r="BP3" s="85">
        <f>RANK(alpha1!AA3,alpha1!$B3:$AA3)</f>
        <v>3</v>
      </c>
    </row>
    <row r="4" spans="1:68" ht="90" customHeight="1" x14ac:dyDescent="0.25">
      <c r="A4" s="83" t="str">
        <f>formatting!C4</f>
        <v>Petri</v>
      </c>
      <c r="B4" s="84" t="str">
        <f>formatting!D4</f>
        <v>C8</v>
      </c>
      <c r="C4" s="85"/>
      <c r="D4" s="85"/>
      <c r="E4" s="85"/>
      <c r="F4" s="85">
        <f>'raw grasp info'!C4</f>
        <v>3</v>
      </c>
      <c r="G4" s="93">
        <f>grasp1!C4</f>
        <v>3</v>
      </c>
      <c r="H4" s="85">
        <f>'raw grasp info'!D4</f>
        <v>6</v>
      </c>
      <c r="I4" s="93">
        <f>grasp1!D4</f>
        <v>6</v>
      </c>
      <c r="J4" s="85" t="str">
        <f>'raw grasp info'!E4</f>
        <v>False</v>
      </c>
      <c r="K4" s="93" t="str">
        <f>grasp1!E4</f>
        <v>False</v>
      </c>
      <c r="L4" s="85" t="str">
        <f>'raw grasp info'!F4</f>
        <v>True</v>
      </c>
      <c r="M4" s="93" t="str">
        <f>grasp1!F4</f>
        <v>True</v>
      </c>
      <c r="N4" s="85" t="str">
        <f>'raw grasp info'!G4</f>
        <v>True</v>
      </c>
      <c r="O4" s="93" t="str">
        <f>grasp1!G4</f>
        <v>True</v>
      </c>
      <c r="P4" s="85">
        <f>RANK(alpha!B4,alpha!$B4:$AA4)</f>
        <v>17</v>
      </c>
      <c r="Q4" s="85">
        <f>RANK(alpha!C4,alpha!$B4:$AA4)</f>
        <v>9</v>
      </c>
      <c r="R4" s="85">
        <f>RANK(alpha!D4,alpha!$B4:$AA4)</f>
        <v>14</v>
      </c>
      <c r="S4" s="85">
        <f>RANK(alpha!E4,alpha!$B4:$AA4)</f>
        <v>17</v>
      </c>
      <c r="T4" s="85">
        <f>RANK(alpha!F4,alpha!$B4:$AA4)</f>
        <v>9</v>
      </c>
      <c r="U4" s="85">
        <f>RANK(alpha!G4,alpha!$B4:$AA4)</f>
        <v>14</v>
      </c>
      <c r="V4" s="85">
        <f>RANK(alpha!H4,alpha!$B4:$AA4)</f>
        <v>8</v>
      </c>
      <c r="W4" s="85">
        <f>RANK(alpha!I4,alpha!$B4:$AA4)</f>
        <v>3</v>
      </c>
      <c r="X4" s="85">
        <f>RANK(alpha!J4,alpha!$B4:$AA4)</f>
        <v>1</v>
      </c>
      <c r="Y4" s="85">
        <f>RANK(alpha!K4,alpha!$B4:$AA4)</f>
        <v>21</v>
      </c>
      <c r="Z4" s="85">
        <f>RANK(alpha!L4,alpha!$B4:$AA4)</f>
        <v>6</v>
      </c>
      <c r="AA4" s="85">
        <f>RANK(alpha!M4,alpha!$B4:$AA4)</f>
        <v>19</v>
      </c>
      <c r="AB4" s="85">
        <f>RANK(alpha!N4,alpha!$B4:$AA4)</f>
        <v>21</v>
      </c>
      <c r="AC4" s="85">
        <f>RANK(alpha!O4,alpha!$B4:$AA4)</f>
        <v>6</v>
      </c>
      <c r="AD4" s="85">
        <f>RANK(alpha!P4,alpha!$B4:$AA4)</f>
        <v>19</v>
      </c>
      <c r="AE4" s="85">
        <f>RANK(alpha!Q4,alpha!$B4:$AA4)</f>
        <v>13</v>
      </c>
      <c r="AF4" s="85">
        <f>RANK(alpha!R4,alpha!$B4:$AA4)</f>
        <v>4</v>
      </c>
      <c r="AG4" s="85">
        <f>RANK(alpha!S4,alpha!$B4:$AA4)</f>
        <v>2</v>
      </c>
      <c r="AH4" s="85">
        <f>RANK(alpha!T4,alpha!$B4:$AA4)</f>
        <v>25</v>
      </c>
      <c r="AI4" s="85">
        <f>RANK(alpha!U4,alpha!$B4:$AA4)</f>
        <v>11</v>
      </c>
      <c r="AJ4" s="85">
        <f>RANK(alpha!V4,alpha!$B4:$AA4)</f>
        <v>23</v>
      </c>
      <c r="AK4" s="85">
        <f>RANK(alpha!W4,alpha!$B4:$AA4)</f>
        <v>25</v>
      </c>
      <c r="AL4" s="85">
        <f>RANK(alpha!X4,alpha!$B4:$AA4)</f>
        <v>11</v>
      </c>
      <c r="AM4" s="85">
        <f>RANK(alpha!Y4,alpha!$B4:$AA4)</f>
        <v>23</v>
      </c>
      <c r="AN4" s="85">
        <f>RANK(alpha!Z4,alpha!$B4:$AA4)</f>
        <v>16</v>
      </c>
      <c r="AO4" s="85">
        <f>RANK(alpha!AA4,alpha!$B4:$AA4)</f>
        <v>5</v>
      </c>
      <c r="AQ4" s="85">
        <f>RANK(alpha1!B4,alpha1!$B4:$AA4)</f>
        <v>17</v>
      </c>
      <c r="AR4" s="85">
        <f>RANK(alpha1!C4,alpha1!$B4:$AA4)</f>
        <v>9</v>
      </c>
      <c r="AS4" s="85">
        <f>RANK(alpha1!D4,alpha1!$B4:$AA4)</f>
        <v>14</v>
      </c>
      <c r="AT4" s="85">
        <f>RANK(alpha1!E4,alpha1!$B4:$AA4)</f>
        <v>17</v>
      </c>
      <c r="AU4" s="85">
        <f>RANK(alpha1!F4,alpha1!$B4:$AA4)</f>
        <v>9</v>
      </c>
      <c r="AV4" s="85">
        <f>RANK(alpha1!G4,alpha1!$B4:$AA4)</f>
        <v>14</v>
      </c>
      <c r="AW4" s="85">
        <f>RANK(alpha1!H4,alpha1!$B4:$AA4)</f>
        <v>8</v>
      </c>
      <c r="AX4" s="85">
        <f>RANK(alpha1!I4,alpha1!$B4:$AA4)</f>
        <v>3</v>
      </c>
      <c r="AY4" s="85">
        <f>RANK(alpha1!J4,alpha1!$B4:$AA4)</f>
        <v>1</v>
      </c>
      <c r="AZ4" s="85">
        <f>RANK(alpha1!K4,alpha1!$B4:$AA4)</f>
        <v>21</v>
      </c>
      <c r="BA4" s="85">
        <f>RANK(alpha1!L4,alpha1!$B4:$AA4)</f>
        <v>6</v>
      </c>
      <c r="BB4" s="85">
        <f>RANK(alpha1!M4,alpha1!$B4:$AA4)</f>
        <v>19</v>
      </c>
      <c r="BC4" s="85">
        <f>RANK(alpha1!N4,alpha1!$B4:$AA4)</f>
        <v>21</v>
      </c>
      <c r="BD4" s="85">
        <f>RANK(alpha1!O4,alpha1!$B4:$AA4)</f>
        <v>6</v>
      </c>
      <c r="BE4" s="85">
        <f>RANK(alpha1!P4,alpha1!$B4:$AA4)</f>
        <v>19</v>
      </c>
      <c r="BF4" s="85">
        <f>RANK(alpha1!Q4,alpha1!$B4:$AA4)</f>
        <v>13</v>
      </c>
      <c r="BG4" s="85">
        <f>RANK(alpha1!R4,alpha1!$B4:$AA4)</f>
        <v>4</v>
      </c>
      <c r="BH4" s="85">
        <f>RANK(alpha1!S4,alpha1!$B4:$AA4)</f>
        <v>2</v>
      </c>
      <c r="BI4" s="85">
        <f>RANK(alpha1!T4,alpha1!$B4:$AA4)</f>
        <v>25</v>
      </c>
      <c r="BJ4" s="85">
        <f>RANK(alpha1!U4,alpha1!$B4:$AA4)</f>
        <v>11</v>
      </c>
      <c r="BK4" s="85">
        <f>RANK(alpha1!V4,alpha1!$B4:$AA4)</f>
        <v>23</v>
      </c>
      <c r="BL4" s="85">
        <f>RANK(alpha1!W4,alpha1!$B4:$AA4)</f>
        <v>25</v>
      </c>
      <c r="BM4" s="85">
        <f>RANK(alpha1!X4,alpha1!$B4:$AA4)</f>
        <v>11</v>
      </c>
      <c r="BN4" s="85">
        <f>RANK(alpha1!Y4,alpha1!$B4:$AA4)</f>
        <v>23</v>
      </c>
      <c r="BO4" s="85">
        <f>RANK(alpha1!Z4,alpha1!$B4:$AA4)</f>
        <v>16</v>
      </c>
      <c r="BP4" s="85">
        <f>RANK(alpha1!AA4,alpha1!$B4:$AA4)</f>
        <v>5</v>
      </c>
    </row>
    <row r="5" spans="1:68" ht="90" customHeight="1" x14ac:dyDescent="0.25">
      <c r="A5" s="83" t="str">
        <f>formatting!C5</f>
        <v>Petri</v>
      </c>
      <c r="B5" s="84" t="str">
        <f>formatting!D5</f>
        <v>F28</v>
      </c>
      <c r="C5" s="85"/>
      <c r="D5" s="85"/>
      <c r="E5" s="85"/>
      <c r="F5" s="85">
        <f>'raw grasp info'!C5</f>
        <v>4</v>
      </c>
      <c r="G5" s="93">
        <f>grasp1!C5</f>
        <v>4</v>
      </c>
      <c r="H5" s="85">
        <f>'raw grasp info'!D5</f>
        <v>6</v>
      </c>
      <c r="I5" s="93">
        <f>grasp1!D5</f>
        <v>6</v>
      </c>
      <c r="J5" s="85" t="str">
        <f>'raw grasp info'!E5</f>
        <v>False</v>
      </c>
      <c r="K5" s="93" t="str">
        <f>grasp1!E5</f>
        <v>False</v>
      </c>
      <c r="L5" s="85" t="str">
        <f>'raw grasp info'!F5</f>
        <v>True</v>
      </c>
      <c r="M5" s="93" t="str">
        <f>grasp1!F5</f>
        <v>True</v>
      </c>
      <c r="N5" s="85" t="str">
        <f>'raw grasp info'!G5</f>
        <v>True</v>
      </c>
      <c r="O5" s="93" t="str">
        <f>grasp1!G5</f>
        <v>True</v>
      </c>
      <c r="P5" s="85">
        <f>RANK(alpha!B5,alpha!$B5:$AA5)</f>
        <v>22</v>
      </c>
      <c r="Q5" s="85">
        <f>RANK(alpha!C5,alpha!$B5:$AA5)</f>
        <v>25</v>
      </c>
      <c r="R5" s="85">
        <f>RANK(alpha!D5,alpha!$B5:$AA5)</f>
        <v>15</v>
      </c>
      <c r="S5" s="85">
        <f>RANK(alpha!E5,alpha!$B5:$AA5)</f>
        <v>19</v>
      </c>
      <c r="T5" s="85">
        <f>RANK(alpha!F5,alpha!$B5:$AA5)</f>
        <v>23</v>
      </c>
      <c r="U5" s="85">
        <f>RANK(alpha!G5,alpha!$B5:$AA5)</f>
        <v>14</v>
      </c>
      <c r="V5" s="85">
        <f>RANK(alpha!H5,alpha!$B5:$AA5)</f>
        <v>24</v>
      </c>
      <c r="W5" s="85">
        <f>RANK(alpha!I5,alpha!$B5:$AA5)</f>
        <v>26</v>
      </c>
      <c r="X5" s="85">
        <f>RANK(alpha!J5,alpha!$B5:$AA5)</f>
        <v>10</v>
      </c>
      <c r="Y5" s="85">
        <f>RANK(alpha!K5,alpha!$B5:$AA5)</f>
        <v>4</v>
      </c>
      <c r="Z5" s="85">
        <f>RANK(alpha!L5,alpha!$B5:$AA5)</f>
        <v>6</v>
      </c>
      <c r="AA5" s="85">
        <f>RANK(alpha!M5,alpha!$B5:$AA5)</f>
        <v>2</v>
      </c>
      <c r="AB5" s="85">
        <f>RANK(alpha!N5,alpha!$B5:$AA5)</f>
        <v>5</v>
      </c>
      <c r="AC5" s="85">
        <f>RANK(alpha!O5,alpha!$B5:$AA5)</f>
        <v>8</v>
      </c>
      <c r="AD5" s="85">
        <f>RANK(alpha!P5,alpha!$B5:$AA5)</f>
        <v>3</v>
      </c>
      <c r="AE5" s="85">
        <f>RANK(alpha!Q5,alpha!$B5:$AA5)</f>
        <v>7</v>
      </c>
      <c r="AF5" s="85">
        <f>RANK(alpha!R5,alpha!$B5:$AA5)</f>
        <v>9</v>
      </c>
      <c r="AG5" s="85">
        <f>RANK(alpha!S5,alpha!$B5:$AA5)</f>
        <v>1</v>
      </c>
      <c r="AH5" s="85">
        <f>RANK(alpha!T5,alpha!$B5:$AA5)</f>
        <v>16</v>
      </c>
      <c r="AI5" s="85">
        <f>RANK(alpha!U5,alpha!$B5:$AA5)</f>
        <v>17</v>
      </c>
      <c r="AJ5" s="85">
        <f>RANK(alpha!V5,alpha!$B5:$AA5)</f>
        <v>12</v>
      </c>
      <c r="AK5" s="85">
        <f>RANK(alpha!W5,alpha!$B5:$AA5)</f>
        <v>13</v>
      </c>
      <c r="AL5" s="85">
        <f>RANK(alpha!X5,alpha!$B5:$AA5)</f>
        <v>18</v>
      </c>
      <c r="AM5" s="85">
        <f>RANK(alpha!Y5,alpha!$B5:$AA5)</f>
        <v>11</v>
      </c>
      <c r="AN5" s="85">
        <f>RANK(alpha!Z5,alpha!$B5:$AA5)</f>
        <v>20</v>
      </c>
      <c r="AO5" s="85">
        <f>RANK(alpha!AA5,alpha!$B5:$AA5)</f>
        <v>21</v>
      </c>
      <c r="AQ5" s="85">
        <f>RANK(alpha1!B5,alpha1!$B5:$AA5)</f>
        <v>19</v>
      </c>
      <c r="AR5" s="85">
        <f>RANK(alpha1!C5,alpha1!$B5:$AA5)</f>
        <v>24</v>
      </c>
      <c r="AS5" s="85">
        <f>RANK(alpha1!D5,alpha1!$B5:$AA5)</f>
        <v>15</v>
      </c>
      <c r="AT5" s="85">
        <f>RANK(alpha1!E5,alpha1!$B5:$AA5)</f>
        <v>18</v>
      </c>
      <c r="AU5" s="85">
        <f>RANK(alpha1!F5,alpha1!$B5:$AA5)</f>
        <v>23</v>
      </c>
      <c r="AV5" s="85">
        <f>RANK(alpha1!G5,alpha1!$B5:$AA5)</f>
        <v>13</v>
      </c>
      <c r="AW5" s="85">
        <f>RANK(alpha1!H5,alpha1!$B5:$AA5)</f>
        <v>25</v>
      </c>
      <c r="AX5" s="85">
        <f>RANK(alpha1!I5,alpha1!$B5:$AA5)</f>
        <v>26</v>
      </c>
      <c r="AY5" s="85">
        <f>RANK(alpha1!J5,alpha1!$B5:$AA5)</f>
        <v>12</v>
      </c>
      <c r="AZ5" s="85">
        <f>RANK(alpha1!K5,alpha1!$B5:$AA5)</f>
        <v>5</v>
      </c>
      <c r="BA5" s="85">
        <f>RANK(alpha1!L5,alpha1!$B5:$AA5)</f>
        <v>9</v>
      </c>
      <c r="BB5" s="85">
        <f>RANK(alpha1!M5,alpha1!$B5:$AA5)</f>
        <v>2</v>
      </c>
      <c r="BC5" s="85">
        <f>RANK(alpha1!N5,alpha1!$B5:$AA5)</f>
        <v>6</v>
      </c>
      <c r="BD5" s="85">
        <f>RANK(alpha1!O5,alpha1!$B5:$AA5)</f>
        <v>10</v>
      </c>
      <c r="BE5" s="85">
        <f>RANK(alpha1!P5,alpha1!$B5:$AA5)</f>
        <v>3</v>
      </c>
      <c r="BF5" s="85">
        <f>RANK(alpha1!Q5,alpha1!$B5:$AA5)</f>
        <v>8</v>
      </c>
      <c r="BG5" s="85">
        <f>RANK(alpha1!R5,alpha1!$B5:$AA5)</f>
        <v>11</v>
      </c>
      <c r="BH5" s="85">
        <f>RANK(alpha1!S5,alpha1!$B5:$AA5)</f>
        <v>1</v>
      </c>
      <c r="BI5" s="85">
        <f>RANK(alpha1!T5,alpha1!$B5:$AA5)</f>
        <v>14</v>
      </c>
      <c r="BJ5" s="85">
        <f>RANK(alpha1!U5,alpha1!$B5:$AA5)</f>
        <v>16</v>
      </c>
      <c r="BK5" s="85">
        <f>RANK(alpha1!V5,alpha1!$B5:$AA5)</f>
        <v>4</v>
      </c>
      <c r="BL5" s="85">
        <f>RANK(alpha1!W5,alpha1!$B5:$AA5)</f>
        <v>17</v>
      </c>
      <c r="BM5" s="85">
        <f>RANK(alpha1!X5,alpha1!$B5:$AA5)</f>
        <v>20</v>
      </c>
      <c r="BN5" s="85">
        <f>RANK(alpha1!Y5,alpha1!$B5:$AA5)</f>
        <v>7</v>
      </c>
      <c r="BO5" s="85">
        <f>RANK(alpha1!Z5,alpha1!$B5:$AA5)</f>
        <v>22</v>
      </c>
      <c r="BP5" s="85">
        <f>RANK(alpha1!AA5,alpha1!$B5:$AA5)</f>
        <v>21</v>
      </c>
    </row>
    <row r="6" spans="1:68" ht="90" customHeight="1" x14ac:dyDescent="0.25">
      <c r="A6" s="83" t="str">
        <f>formatting!C6</f>
        <v>Petri</v>
      </c>
      <c r="B6" s="84" t="str">
        <f>formatting!D6</f>
        <v>T18</v>
      </c>
      <c r="C6" s="85"/>
      <c r="D6" s="85"/>
      <c r="E6" s="85"/>
      <c r="F6" s="85">
        <f>'raw grasp info'!C6</f>
        <v>5</v>
      </c>
      <c r="G6" s="93">
        <f>grasp1!C6</f>
        <v>3</v>
      </c>
      <c r="H6" s="85">
        <f>'raw grasp info'!D6</f>
        <v>6</v>
      </c>
      <c r="I6" s="93">
        <f>grasp1!D6</f>
        <v>6</v>
      </c>
      <c r="J6" s="85" t="str">
        <f>'raw grasp info'!E6</f>
        <v>False</v>
      </c>
      <c r="K6" s="93" t="str">
        <f>grasp1!E6</f>
        <v>False</v>
      </c>
      <c r="L6" s="85" t="str">
        <f>'raw grasp info'!F6</f>
        <v>True</v>
      </c>
      <c r="M6" s="93" t="str">
        <f>grasp1!F6</f>
        <v>True</v>
      </c>
      <c r="N6" s="85" t="str">
        <f>'raw grasp info'!G6</f>
        <v>True</v>
      </c>
      <c r="O6" s="93" t="str">
        <f>grasp1!G6</f>
        <v>False</v>
      </c>
      <c r="P6" s="85">
        <f>RANK(alpha!B6,alpha!$B6:$AA6)</f>
        <v>17</v>
      </c>
      <c r="Q6" s="85">
        <f>RANK(alpha!C6,alpha!$B6:$AA6)</f>
        <v>6</v>
      </c>
      <c r="R6" s="85">
        <f>RANK(alpha!D6,alpha!$B6:$AA6)</f>
        <v>12</v>
      </c>
      <c r="S6" s="85">
        <f>RANK(alpha!E6,alpha!$B6:$AA6)</f>
        <v>23</v>
      </c>
      <c r="T6" s="85">
        <f>RANK(alpha!F6,alpha!$B6:$AA6)</f>
        <v>8</v>
      </c>
      <c r="U6" s="85">
        <f>RANK(alpha!G6,alpha!$B6:$AA6)</f>
        <v>14</v>
      </c>
      <c r="V6" s="85">
        <f>RANK(alpha!H6,alpha!$B6:$AA6)</f>
        <v>25</v>
      </c>
      <c r="W6" s="85">
        <f>RANK(alpha!I6,alpha!$B6:$AA6)</f>
        <v>10</v>
      </c>
      <c r="X6" s="85">
        <f>RANK(alpha!J6,alpha!$B6:$AA6)</f>
        <v>19</v>
      </c>
      <c r="Y6" s="85">
        <f>RANK(alpha!K6,alpha!$B6:$AA6)</f>
        <v>17</v>
      </c>
      <c r="Z6" s="85">
        <f>RANK(alpha!L6,alpha!$B6:$AA6)</f>
        <v>6</v>
      </c>
      <c r="AA6" s="85">
        <f>RANK(alpha!M6,alpha!$B6:$AA6)</f>
        <v>12</v>
      </c>
      <c r="AB6" s="85">
        <f>RANK(alpha!N6,alpha!$B6:$AA6)</f>
        <v>23</v>
      </c>
      <c r="AC6" s="85">
        <f>RANK(alpha!O6,alpha!$B6:$AA6)</f>
        <v>8</v>
      </c>
      <c r="AD6" s="85">
        <f>RANK(alpha!P6,alpha!$B6:$AA6)</f>
        <v>14</v>
      </c>
      <c r="AE6" s="85">
        <f>RANK(alpha!Q6,alpha!$B6:$AA6)</f>
        <v>25</v>
      </c>
      <c r="AF6" s="85">
        <f>RANK(alpha!R6,alpha!$B6:$AA6)</f>
        <v>10</v>
      </c>
      <c r="AG6" s="85">
        <f>RANK(alpha!S6,alpha!$B6:$AA6)</f>
        <v>19</v>
      </c>
      <c r="AH6" s="85">
        <f>RANK(alpha!T6,alpha!$B6:$AA6)</f>
        <v>16</v>
      </c>
      <c r="AI6" s="85">
        <f>RANK(alpha!U6,alpha!$B6:$AA6)</f>
        <v>2</v>
      </c>
      <c r="AJ6" s="85">
        <f>RANK(alpha!V6,alpha!$B6:$AA6)</f>
        <v>4</v>
      </c>
      <c r="AK6" s="85">
        <f>RANK(alpha!W6,alpha!$B6:$AA6)</f>
        <v>21</v>
      </c>
      <c r="AL6" s="85">
        <f>RANK(alpha!X6,alpha!$B6:$AA6)</f>
        <v>1</v>
      </c>
      <c r="AM6" s="85">
        <f>RANK(alpha!Y6,alpha!$B6:$AA6)</f>
        <v>5</v>
      </c>
      <c r="AN6" s="85">
        <f>RANK(alpha!Z6,alpha!$B6:$AA6)</f>
        <v>22</v>
      </c>
      <c r="AO6" s="85">
        <f>RANK(alpha!AA6,alpha!$B6:$AA6)</f>
        <v>3</v>
      </c>
      <c r="AQ6" s="85">
        <f>RANK(alpha1!B6,alpha1!$B6:$AA6)</f>
        <v>2</v>
      </c>
      <c r="AR6" s="85">
        <f>RANK(alpha1!C6,alpha1!$B6:$AA6)</f>
        <v>2</v>
      </c>
      <c r="AS6" s="85">
        <f>RANK(alpha1!D6,alpha1!$B6:$AA6)</f>
        <v>2</v>
      </c>
      <c r="AT6" s="85">
        <f>RANK(alpha1!E6,alpha1!$B6:$AA6)</f>
        <v>2</v>
      </c>
      <c r="AU6" s="85">
        <f>RANK(alpha1!F6,alpha1!$B6:$AA6)</f>
        <v>2</v>
      </c>
      <c r="AV6" s="85">
        <f>RANK(alpha1!G6,alpha1!$B6:$AA6)</f>
        <v>2</v>
      </c>
      <c r="AW6" s="85">
        <f>RANK(alpha1!H6,alpha1!$B6:$AA6)</f>
        <v>2</v>
      </c>
      <c r="AX6" s="85">
        <f>RANK(alpha1!I6,alpha1!$B6:$AA6)</f>
        <v>2</v>
      </c>
      <c r="AY6" s="85">
        <f>RANK(alpha1!J6,alpha1!$B6:$AA6)</f>
        <v>2</v>
      </c>
      <c r="AZ6" s="85">
        <f>RANK(alpha1!K6,alpha1!$B6:$AA6)</f>
        <v>2</v>
      </c>
      <c r="BA6" s="85">
        <f>RANK(alpha1!L6,alpha1!$B6:$AA6)</f>
        <v>2</v>
      </c>
      <c r="BB6" s="85">
        <f>RANK(alpha1!M6,alpha1!$B6:$AA6)</f>
        <v>2</v>
      </c>
      <c r="BC6" s="85">
        <f>RANK(alpha1!N6,alpha1!$B6:$AA6)</f>
        <v>2</v>
      </c>
      <c r="BD6" s="85">
        <f>RANK(alpha1!O6,alpha1!$B6:$AA6)</f>
        <v>2</v>
      </c>
      <c r="BE6" s="85">
        <f>RANK(alpha1!P6,alpha1!$B6:$AA6)</f>
        <v>2</v>
      </c>
      <c r="BF6" s="85">
        <f>RANK(alpha1!Q6,alpha1!$B6:$AA6)</f>
        <v>2</v>
      </c>
      <c r="BG6" s="85">
        <f>RANK(alpha1!R6,alpha1!$B6:$AA6)</f>
        <v>2</v>
      </c>
      <c r="BH6" s="85">
        <f>RANK(alpha1!S6,alpha1!$B6:$AA6)</f>
        <v>2</v>
      </c>
      <c r="BI6" s="85">
        <f>RANK(alpha1!T6,alpha1!$B6:$AA6)</f>
        <v>2</v>
      </c>
      <c r="BJ6" s="85">
        <f>RANK(alpha1!U6,alpha1!$B6:$AA6)</f>
        <v>2</v>
      </c>
      <c r="BK6" s="85">
        <f>RANK(alpha1!V6,alpha1!$B6:$AA6)</f>
        <v>2</v>
      </c>
      <c r="BL6" s="85">
        <f>RANK(alpha1!W6,alpha1!$B6:$AA6)</f>
        <v>2</v>
      </c>
      <c r="BM6" s="85">
        <f>RANK(alpha1!X6,alpha1!$B6:$AA6)</f>
        <v>2</v>
      </c>
      <c r="BN6" s="85">
        <f>RANK(alpha1!Y6,alpha1!$B6:$AA6)</f>
        <v>2</v>
      </c>
      <c r="BO6" s="85">
        <f>RANK(alpha1!Z6,alpha1!$B6:$AA6)</f>
        <v>2</v>
      </c>
      <c r="BP6" s="85">
        <f>RANK(alpha1!AA6,alpha1!$B6:$AA6)</f>
        <v>1</v>
      </c>
    </row>
    <row r="7" spans="1:68" ht="90" customHeight="1" x14ac:dyDescent="0.25">
      <c r="A7" s="83" t="str">
        <f>formatting!C7</f>
        <v>Petri</v>
      </c>
      <c r="B7" s="84" t="str">
        <f>formatting!D7</f>
        <v>T2</v>
      </c>
      <c r="C7" s="85"/>
      <c r="D7" s="85"/>
      <c r="E7" s="85"/>
      <c r="F7" s="85">
        <f>'raw grasp info'!C7</f>
        <v>9</v>
      </c>
      <c r="G7" s="93">
        <f>grasp1!C7</f>
        <v>4</v>
      </c>
      <c r="H7" s="85">
        <f>'raw grasp info'!D7</f>
        <v>6</v>
      </c>
      <c r="I7" s="93">
        <f>grasp1!D7</f>
        <v>6</v>
      </c>
      <c r="J7" s="85" t="str">
        <f>'raw grasp info'!E7</f>
        <v>False</v>
      </c>
      <c r="K7" s="93" t="str">
        <f>grasp1!E7</f>
        <v>False</v>
      </c>
      <c r="L7" s="85" t="str">
        <f>'raw grasp info'!F7</f>
        <v>True</v>
      </c>
      <c r="M7" s="93" t="str">
        <f>grasp1!F7</f>
        <v>True</v>
      </c>
      <c r="N7" s="85" t="str">
        <f>'raw grasp info'!G7</f>
        <v>True</v>
      </c>
      <c r="O7" s="93" t="str">
        <f>grasp1!G7</f>
        <v>True</v>
      </c>
      <c r="P7" s="85">
        <f>RANK(alpha!B7,alpha!$B7:$AA7)</f>
        <v>12</v>
      </c>
      <c r="Q7" s="85">
        <f>RANK(alpha!C7,alpha!$B7:$AA7)</f>
        <v>9</v>
      </c>
      <c r="R7" s="85">
        <f>RANK(alpha!D7,alpha!$B7:$AA7)</f>
        <v>17</v>
      </c>
      <c r="S7" s="85">
        <f>RANK(alpha!E7,alpha!$B7:$AA7)</f>
        <v>23</v>
      </c>
      <c r="T7" s="85">
        <f>RANK(alpha!F7,alpha!$B7:$AA7)</f>
        <v>23</v>
      </c>
      <c r="U7" s="85">
        <f>RANK(alpha!G7,alpha!$B7:$AA7)</f>
        <v>17</v>
      </c>
      <c r="V7" s="85">
        <f>RANK(alpha!H7,alpha!$B7:$AA7)</f>
        <v>5</v>
      </c>
      <c r="W7" s="85">
        <f>RANK(alpha!I7,alpha!$B7:$AA7)</f>
        <v>3</v>
      </c>
      <c r="X7" s="85">
        <f>RANK(alpha!J7,alpha!$B7:$AA7)</f>
        <v>1</v>
      </c>
      <c r="Y7" s="85">
        <f>RANK(alpha!K7,alpha!$B7:$AA7)</f>
        <v>16</v>
      </c>
      <c r="Z7" s="85">
        <f>RANK(alpha!L7,alpha!$B7:$AA7)</f>
        <v>7</v>
      </c>
      <c r="AA7" s="85">
        <f>RANK(alpha!M7,alpha!$B7:$AA7)</f>
        <v>13</v>
      </c>
      <c r="AB7" s="85">
        <f>RANK(alpha!N7,alpha!$B7:$AA7)</f>
        <v>15</v>
      </c>
      <c r="AC7" s="85">
        <f>RANK(alpha!O7,alpha!$B7:$AA7)</f>
        <v>7</v>
      </c>
      <c r="AD7" s="85">
        <f>RANK(alpha!P7,alpha!$B7:$AA7)</f>
        <v>14</v>
      </c>
      <c r="AE7" s="85">
        <f>RANK(alpha!Q7,alpha!$B7:$AA7)</f>
        <v>6</v>
      </c>
      <c r="AF7" s="85">
        <f>RANK(alpha!R7,alpha!$B7:$AA7)</f>
        <v>23</v>
      </c>
      <c r="AG7" s="85">
        <f>RANK(alpha!S7,alpha!$B7:$AA7)</f>
        <v>1</v>
      </c>
      <c r="AH7" s="85">
        <f>RANK(alpha!T7,alpha!$B7:$AA7)</f>
        <v>20</v>
      </c>
      <c r="AI7" s="85">
        <f>RANK(alpha!U7,alpha!$B7:$AA7)</f>
        <v>23</v>
      </c>
      <c r="AJ7" s="85">
        <f>RANK(alpha!V7,alpha!$B7:$AA7)</f>
        <v>21</v>
      </c>
      <c r="AK7" s="85">
        <f>RANK(alpha!W7,alpha!$B7:$AA7)</f>
        <v>19</v>
      </c>
      <c r="AL7" s="85">
        <f>RANK(alpha!X7,alpha!$B7:$AA7)</f>
        <v>11</v>
      </c>
      <c r="AM7" s="85">
        <f>RANK(alpha!Y7,alpha!$B7:$AA7)</f>
        <v>21</v>
      </c>
      <c r="AN7" s="85">
        <f>RANK(alpha!Z7,alpha!$B7:$AA7)</f>
        <v>10</v>
      </c>
      <c r="AO7" s="85">
        <f>RANK(alpha!AA7,alpha!$B7:$AA7)</f>
        <v>4</v>
      </c>
      <c r="AQ7" s="85">
        <f>RANK(alpha1!B7,alpha1!$B7:$AA7)</f>
        <v>22</v>
      </c>
      <c r="AR7" s="85">
        <f>RANK(alpha1!C7,alpha1!$B7:$AA7)</f>
        <v>4</v>
      </c>
      <c r="AS7" s="85">
        <f>RANK(alpha1!D7,alpha1!$B7:$AA7)</f>
        <v>14</v>
      </c>
      <c r="AT7" s="85">
        <f>RANK(alpha1!E7,alpha1!$B7:$AA7)</f>
        <v>17</v>
      </c>
      <c r="AU7" s="85">
        <f>RANK(alpha1!F7,alpha1!$B7:$AA7)</f>
        <v>4</v>
      </c>
      <c r="AV7" s="85">
        <f>RANK(alpha1!G7,alpha1!$B7:$AA7)</f>
        <v>12</v>
      </c>
      <c r="AW7" s="85">
        <f>RANK(alpha1!H7,alpha1!$B7:$AA7)</f>
        <v>14</v>
      </c>
      <c r="AX7" s="85">
        <f>RANK(alpha1!I7,alpha1!$B7:$AA7)</f>
        <v>1</v>
      </c>
      <c r="AY7" s="85">
        <f>RANK(alpha1!J7,alpha1!$B7:$AA7)</f>
        <v>6</v>
      </c>
      <c r="AZ7" s="85">
        <f>RANK(alpha1!K7,alpha1!$B7:$AA7)</f>
        <v>25</v>
      </c>
      <c r="BA7" s="85">
        <f>RANK(alpha1!L7,alpha1!$B7:$AA7)</f>
        <v>11</v>
      </c>
      <c r="BB7" s="85">
        <f>RANK(alpha1!M7,alpha1!$B7:$AA7)</f>
        <v>21</v>
      </c>
      <c r="BC7" s="85">
        <f>RANK(alpha1!N7,alpha1!$B7:$AA7)</f>
        <v>20</v>
      </c>
      <c r="BD7" s="85">
        <f>RANK(alpha1!O7,alpha1!$B7:$AA7)</f>
        <v>7</v>
      </c>
      <c r="BE7" s="85">
        <f>RANK(alpha1!P7,alpha1!$B7:$AA7)</f>
        <v>13</v>
      </c>
      <c r="BF7" s="85">
        <f>RANK(alpha1!Q7,alpha1!$B7:$AA7)</f>
        <v>18</v>
      </c>
      <c r="BG7" s="85">
        <f>RANK(alpha1!R7,alpha1!$B7:$AA7)</f>
        <v>2</v>
      </c>
      <c r="BH7" s="85">
        <f>RANK(alpha1!S7,alpha1!$B7:$AA7)</f>
        <v>10</v>
      </c>
      <c r="BI7" s="85">
        <f>RANK(alpha1!T7,alpha1!$B7:$AA7)</f>
        <v>26</v>
      </c>
      <c r="BJ7" s="85">
        <f>RANK(alpha1!U7,alpha1!$B7:$AA7)</f>
        <v>8</v>
      </c>
      <c r="BK7" s="85">
        <f>RANK(alpha1!V7,alpha1!$B7:$AA7)</f>
        <v>24</v>
      </c>
      <c r="BL7" s="85">
        <f>RANK(alpha1!W7,alpha1!$B7:$AA7)</f>
        <v>23</v>
      </c>
      <c r="BM7" s="85">
        <f>RANK(alpha1!X7,alpha1!$B7:$AA7)</f>
        <v>8</v>
      </c>
      <c r="BN7" s="85">
        <f>RANK(alpha1!Y7,alpha1!$B7:$AA7)</f>
        <v>16</v>
      </c>
      <c r="BO7" s="85">
        <f>RANK(alpha1!Z7,alpha1!$B7:$AA7)</f>
        <v>19</v>
      </c>
      <c r="BP7" s="85">
        <f>RANK(alpha1!AA7,alpha1!$B7:$AA7)</f>
        <v>3</v>
      </c>
    </row>
    <row r="8" spans="1:68" ht="90" customHeight="1" x14ac:dyDescent="0.25">
      <c r="A8" s="83" t="str">
        <f>formatting!C8</f>
        <v>Petri</v>
      </c>
      <c r="B8" s="84" t="str">
        <f>formatting!D8</f>
        <v>T3</v>
      </c>
      <c r="C8" s="85"/>
      <c r="D8" s="85"/>
      <c r="E8" s="85"/>
      <c r="F8" s="85">
        <f>'raw grasp info'!C8</f>
        <v>8</v>
      </c>
      <c r="G8" s="93">
        <f>grasp1!C8</f>
        <v>4</v>
      </c>
      <c r="H8" s="85">
        <f>'raw grasp info'!D8</f>
        <v>6</v>
      </c>
      <c r="I8" s="93">
        <f>grasp1!D8</f>
        <v>6</v>
      </c>
      <c r="J8" s="85" t="str">
        <f>'raw grasp info'!E8</f>
        <v>False</v>
      </c>
      <c r="K8" s="93" t="str">
        <f>grasp1!E8</f>
        <v>False</v>
      </c>
      <c r="L8" s="85" t="str">
        <f>'raw grasp info'!F8</f>
        <v>True</v>
      </c>
      <c r="M8" s="93" t="str">
        <f>grasp1!F8</f>
        <v>True</v>
      </c>
      <c r="N8" s="85" t="str">
        <f>'raw grasp info'!G8</f>
        <v>True</v>
      </c>
      <c r="O8" s="93" t="str">
        <f>grasp1!G8</f>
        <v>False</v>
      </c>
      <c r="P8" s="85">
        <f>RANK(alpha!B8,alpha!$B8:$AA8)</f>
        <v>25</v>
      </c>
      <c r="Q8" s="85">
        <f>RANK(alpha!C8,alpha!$B8:$AA8)</f>
        <v>7</v>
      </c>
      <c r="R8" s="85">
        <f>RANK(alpha!D8,alpha!$B8:$AA8)</f>
        <v>22</v>
      </c>
      <c r="S8" s="85">
        <f>RANK(alpha!E8,alpha!$B8:$AA8)</f>
        <v>17</v>
      </c>
      <c r="T8" s="85">
        <f>RANK(alpha!F8,alpha!$B8:$AA8)</f>
        <v>4</v>
      </c>
      <c r="U8" s="85">
        <f>RANK(alpha!G8,alpha!$B8:$AA8)</f>
        <v>10</v>
      </c>
      <c r="V8" s="85">
        <f>RANK(alpha!H8,alpha!$B8:$AA8)</f>
        <v>20</v>
      </c>
      <c r="W8" s="85">
        <f>RANK(alpha!I8,alpha!$B8:$AA8)</f>
        <v>6</v>
      </c>
      <c r="X8" s="85">
        <f>RANK(alpha!J8,alpha!$B8:$AA8)</f>
        <v>15</v>
      </c>
      <c r="Y8" s="85">
        <f>RANK(alpha!K8,alpha!$B8:$AA8)</f>
        <v>14</v>
      </c>
      <c r="Z8" s="85">
        <f>RANK(alpha!L8,alpha!$B8:$AA8)</f>
        <v>2</v>
      </c>
      <c r="AA8" s="85">
        <f>RANK(alpha!M8,alpha!$B8:$AA8)</f>
        <v>9</v>
      </c>
      <c r="AB8" s="85">
        <f>RANK(alpha!N8,alpha!$B8:$AA8)</f>
        <v>24</v>
      </c>
      <c r="AC8" s="85">
        <f>RANK(alpha!O8,alpha!$B8:$AA8)</f>
        <v>11</v>
      </c>
      <c r="AD8" s="85">
        <f>RANK(alpha!P8,alpha!$B8:$AA8)</f>
        <v>21</v>
      </c>
      <c r="AE8" s="85">
        <f>RANK(alpha!Q8,alpha!$B8:$AA8)</f>
        <v>19</v>
      </c>
      <c r="AF8" s="85">
        <f>RANK(alpha!R8,alpha!$B8:$AA8)</f>
        <v>5</v>
      </c>
      <c r="AG8" s="85">
        <f>RANK(alpha!S8,alpha!$B8:$AA8)</f>
        <v>16</v>
      </c>
      <c r="AH8" s="85">
        <f>RANK(alpha!T8,alpha!$B8:$AA8)</f>
        <v>18</v>
      </c>
      <c r="AI8" s="85">
        <f>RANK(alpha!U8,alpha!$B8:$AA8)</f>
        <v>1</v>
      </c>
      <c r="AJ8" s="85">
        <f>RANK(alpha!V8,alpha!$B8:$AA8)</f>
        <v>12</v>
      </c>
      <c r="AK8" s="85">
        <f>RANK(alpha!W8,alpha!$B8:$AA8)</f>
        <v>23</v>
      </c>
      <c r="AL8" s="85">
        <f>RANK(alpha!X8,alpha!$B8:$AA8)</f>
        <v>3</v>
      </c>
      <c r="AM8" s="85">
        <f>RANK(alpha!Y8,alpha!$B8:$AA8)</f>
        <v>13</v>
      </c>
      <c r="AN8" s="85">
        <f>RANK(alpha!Z8,alpha!$B8:$AA8)</f>
        <v>26</v>
      </c>
      <c r="AO8" s="85">
        <f>RANK(alpha!AA8,alpha!$B8:$AA8)</f>
        <v>7</v>
      </c>
      <c r="AQ8" s="85">
        <f>RANK(alpha1!B8,alpha1!$B8:$AA8)</f>
        <v>6</v>
      </c>
      <c r="AR8" s="85">
        <f>RANK(alpha1!C8,alpha1!$B8:$AA8)</f>
        <v>5</v>
      </c>
      <c r="AS8" s="85">
        <f>RANK(alpha1!D8,alpha1!$B8:$AA8)</f>
        <v>1</v>
      </c>
      <c r="AT8" s="85">
        <f>RANK(alpha1!E8,alpha1!$B8:$AA8)</f>
        <v>15</v>
      </c>
      <c r="AU8" s="85">
        <f>RANK(alpha1!F8,alpha1!$B8:$AA8)</f>
        <v>15</v>
      </c>
      <c r="AV8" s="85">
        <f>RANK(alpha1!G8,alpha1!$B8:$AA8)</f>
        <v>15</v>
      </c>
      <c r="AW8" s="85">
        <f>RANK(alpha1!H8,alpha1!$B8:$AA8)</f>
        <v>12</v>
      </c>
      <c r="AX8" s="85">
        <f>RANK(alpha1!I8,alpha1!$B8:$AA8)</f>
        <v>11</v>
      </c>
      <c r="AY8" s="85">
        <f>RANK(alpha1!J8,alpha1!$B8:$AA8)</f>
        <v>2</v>
      </c>
      <c r="AZ8" s="85">
        <f>RANK(alpha1!K8,alpha1!$B8:$AA8)</f>
        <v>8</v>
      </c>
      <c r="BA8" s="85">
        <f>RANK(alpha1!L8,alpha1!$B8:$AA8)</f>
        <v>10</v>
      </c>
      <c r="BB8" s="85">
        <f>RANK(alpha1!M8,alpha1!$B8:$AA8)</f>
        <v>4</v>
      </c>
      <c r="BC8" s="85">
        <f>RANK(alpha1!N8,alpha1!$B8:$AA8)</f>
        <v>15</v>
      </c>
      <c r="BD8" s="85">
        <f>RANK(alpha1!O8,alpha1!$B8:$AA8)</f>
        <v>15</v>
      </c>
      <c r="BE8" s="85">
        <f>RANK(alpha1!P8,alpha1!$B8:$AA8)</f>
        <v>15</v>
      </c>
      <c r="BF8" s="85">
        <f>RANK(alpha1!Q8,alpha1!$B8:$AA8)</f>
        <v>15</v>
      </c>
      <c r="BG8" s="85">
        <f>RANK(alpha1!R8,alpha1!$B8:$AA8)</f>
        <v>15</v>
      </c>
      <c r="BH8" s="85">
        <f>RANK(alpha1!S8,alpha1!$B8:$AA8)</f>
        <v>15</v>
      </c>
      <c r="BI8" s="85">
        <f>RANK(alpha1!T8,alpha1!$B8:$AA8)</f>
        <v>7</v>
      </c>
      <c r="BJ8" s="85">
        <f>RANK(alpha1!U8,alpha1!$B8:$AA8)</f>
        <v>9</v>
      </c>
      <c r="BK8" s="85">
        <f>RANK(alpha1!V8,alpha1!$B8:$AA8)</f>
        <v>3</v>
      </c>
      <c r="BL8" s="85">
        <f>RANK(alpha1!W8,alpha1!$B8:$AA8)</f>
        <v>15</v>
      </c>
      <c r="BM8" s="85">
        <f>RANK(alpha1!X8,alpha1!$B8:$AA8)</f>
        <v>15</v>
      </c>
      <c r="BN8" s="85">
        <f>RANK(alpha1!Y8,alpha1!$B8:$AA8)</f>
        <v>15</v>
      </c>
      <c r="BO8" s="85">
        <f>RANK(alpha1!Z8,alpha1!$B8:$AA8)</f>
        <v>14</v>
      </c>
      <c r="BP8" s="85">
        <f>RANK(alpha1!AA8,alpha1!$B8:$AA8)</f>
        <v>13</v>
      </c>
    </row>
    <row r="9" spans="1:68" ht="90" customHeight="1" x14ac:dyDescent="0.25">
      <c r="A9" s="83" t="str">
        <f>formatting!C9</f>
        <v>Petri</v>
      </c>
      <c r="B9" s="84" t="str">
        <f>formatting!D9</f>
        <v>T4</v>
      </c>
      <c r="C9" s="85"/>
      <c r="D9" s="85"/>
      <c r="E9" s="85"/>
      <c r="F9" s="85">
        <f>'raw grasp info'!C9</f>
        <v>3</v>
      </c>
      <c r="G9" s="93">
        <f>grasp1!C9</f>
        <v>3</v>
      </c>
      <c r="H9" s="85">
        <f>'raw grasp info'!D9</f>
        <v>6</v>
      </c>
      <c r="I9" s="93">
        <f>grasp1!D9</f>
        <v>6</v>
      </c>
      <c r="J9" s="85" t="str">
        <f>'raw grasp info'!E9</f>
        <v>False</v>
      </c>
      <c r="K9" s="93" t="str">
        <f>grasp1!E9</f>
        <v>False</v>
      </c>
      <c r="L9" s="85" t="str">
        <f>'raw grasp info'!F9</f>
        <v>True</v>
      </c>
      <c r="M9" s="93" t="str">
        <f>grasp1!F9</f>
        <v>True</v>
      </c>
      <c r="N9" s="85" t="str">
        <f>'raw grasp info'!G9</f>
        <v>False</v>
      </c>
      <c r="O9" s="93" t="str">
        <f>grasp1!G9</f>
        <v>False</v>
      </c>
      <c r="P9" s="85">
        <f>RANK(alpha!B9,alpha!$B9:$AA9)</f>
        <v>4</v>
      </c>
      <c r="Q9" s="85">
        <f>RANK(alpha!C9,alpha!$B9:$AA9)</f>
        <v>6</v>
      </c>
      <c r="R9" s="85">
        <f>RANK(alpha!D9,alpha!$B9:$AA9)</f>
        <v>6</v>
      </c>
      <c r="S9" s="85">
        <f>RANK(alpha!E9,alpha!$B9:$AA9)</f>
        <v>4</v>
      </c>
      <c r="T9" s="85">
        <f>RANK(alpha!F9,alpha!$B9:$AA9)</f>
        <v>6</v>
      </c>
      <c r="U9" s="85">
        <f>RANK(alpha!G9,alpha!$B9:$AA9)</f>
        <v>6</v>
      </c>
      <c r="V9" s="85">
        <f>RANK(alpha!H9,alpha!$B9:$AA9)</f>
        <v>1</v>
      </c>
      <c r="W9" s="85">
        <f>RANK(alpha!I9,alpha!$B9:$AA9)</f>
        <v>6</v>
      </c>
      <c r="X9" s="85">
        <f>RANK(alpha!J9,alpha!$B9:$AA9)</f>
        <v>6</v>
      </c>
      <c r="Y9" s="85">
        <f>RANK(alpha!K9,alpha!$B9:$AA9)</f>
        <v>6</v>
      </c>
      <c r="Z9" s="85">
        <f>RANK(alpha!L9,alpha!$B9:$AA9)</f>
        <v>6</v>
      </c>
      <c r="AA9" s="85">
        <f>RANK(alpha!M9,alpha!$B9:$AA9)</f>
        <v>6</v>
      </c>
      <c r="AB9" s="85">
        <f>RANK(alpha!N9,alpha!$B9:$AA9)</f>
        <v>6</v>
      </c>
      <c r="AC9" s="85">
        <f>RANK(alpha!O9,alpha!$B9:$AA9)</f>
        <v>6</v>
      </c>
      <c r="AD9" s="85">
        <f>RANK(alpha!P9,alpha!$B9:$AA9)</f>
        <v>6</v>
      </c>
      <c r="AE9" s="85">
        <f>RANK(alpha!Q9,alpha!$B9:$AA9)</f>
        <v>2</v>
      </c>
      <c r="AF9" s="85">
        <f>RANK(alpha!R9,alpha!$B9:$AA9)</f>
        <v>6</v>
      </c>
      <c r="AG9" s="85">
        <f>RANK(alpha!S9,alpha!$B9:$AA9)</f>
        <v>6</v>
      </c>
      <c r="AH9" s="85">
        <f>RANK(alpha!T9,alpha!$B9:$AA9)</f>
        <v>6</v>
      </c>
      <c r="AI9" s="85">
        <f>RANK(alpha!U9,alpha!$B9:$AA9)</f>
        <v>6</v>
      </c>
      <c r="AJ9" s="85">
        <f>RANK(alpha!V9,alpha!$B9:$AA9)</f>
        <v>6</v>
      </c>
      <c r="AK9" s="85">
        <f>RANK(alpha!W9,alpha!$B9:$AA9)</f>
        <v>6</v>
      </c>
      <c r="AL9" s="85">
        <f>RANK(alpha!X9,alpha!$B9:$AA9)</f>
        <v>6</v>
      </c>
      <c r="AM9" s="85">
        <f>RANK(alpha!Y9,alpha!$B9:$AA9)</f>
        <v>6</v>
      </c>
      <c r="AN9" s="85">
        <f>RANK(alpha!Z9,alpha!$B9:$AA9)</f>
        <v>3</v>
      </c>
      <c r="AO9" s="85">
        <f>RANK(alpha!AA9,alpha!$B9:$AA9)</f>
        <v>6</v>
      </c>
      <c r="AQ9" s="85">
        <f>RANK(alpha1!B9,alpha1!$B9:$AA9)</f>
        <v>4</v>
      </c>
      <c r="AR9" s="85">
        <f>RANK(alpha1!C9,alpha1!$B9:$AA9)</f>
        <v>6</v>
      </c>
      <c r="AS9" s="85">
        <f>RANK(alpha1!D9,alpha1!$B9:$AA9)</f>
        <v>6</v>
      </c>
      <c r="AT9" s="85">
        <f>RANK(alpha1!E9,alpha1!$B9:$AA9)</f>
        <v>4</v>
      </c>
      <c r="AU9" s="85">
        <f>RANK(alpha1!F9,alpha1!$B9:$AA9)</f>
        <v>6</v>
      </c>
      <c r="AV9" s="85">
        <f>RANK(alpha1!G9,alpha1!$B9:$AA9)</f>
        <v>6</v>
      </c>
      <c r="AW9" s="85">
        <f>RANK(alpha1!H9,alpha1!$B9:$AA9)</f>
        <v>1</v>
      </c>
      <c r="AX9" s="85">
        <f>RANK(alpha1!I9,alpha1!$B9:$AA9)</f>
        <v>6</v>
      </c>
      <c r="AY9" s="85">
        <f>RANK(alpha1!J9,alpha1!$B9:$AA9)</f>
        <v>6</v>
      </c>
      <c r="AZ9" s="85">
        <f>RANK(alpha1!K9,alpha1!$B9:$AA9)</f>
        <v>6</v>
      </c>
      <c r="BA9" s="85">
        <f>RANK(alpha1!L9,alpha1!$B9:$AA9)</f>
        <v>6</v>
      </c>
      <c r="BB9" s="85">
        <f>RANK(alpha1!M9,alpha1!$B9:$AA9)</f>
        <v>6</v>
      </c>
      <c r="BC9" s="85">
        <f>RANK(alpha1!N9,alpha1!$B9:$AA9)</f>
        <v>6</v>
      </c>
      <c r="BD9" s="85">
        <f>RANK(alpha1!O9,alpha1!$B9:$AA9)</f>
        <v>6</v>
      </c>
      <c r="BE9" s="85">
        <f>RANK(alpha1!P9,alpha1!$B9:$AA9)</f>
        <v>6</v>
      </c>
      <c r="BF9" s="85">
        <f>RANK(alpha1!Q9,alpha1!$B9:$AA9)</f>
        <v>2</v>
      </c>
      <c r="BG9" s="85">
        <f>RANK(alpha1!R9,alpha1!$B9:$AA9)</f>
        <v>6</v>
      </c>
      <c r="BH9" s="85">
        <f>RANK(alpha1!S9,alpha1!$B9:$AA9)</f>
        <v>6</v>
      </c>
      <c r="BI9" s="85">
        <f>RANK(alpha1!T9,alpha1!$B9:$AA9)</f>
        <v>6</v>
      </c>
      <c r="BJ9" s="85">
        <f>RANK(alpha1!U9,alpha1!$B9:$AA9)</f>
        <v>6</v>
      </c>
      <c r="BK9" s="85">
        <f>RANK(alpha1!V9,alpha1!$B9:$AA9)</f>
        <v>6</v>
      </c>
      <c r="BL9" s="85">
        <f>RANK(alpha1!W9,alpha1!$B9:$AA9)</f>
        <v>6</v>
      </c>
      <c r="BM9" s="85">
        <f>RANK(alpha1!X9,alpha1!$B9:$AA9)</f>
        <v>6</v>
      </c>
      <c r="BN9" s="85">
        <f>RANK(alpha1!Y9,alpha1!$B9:$AA9)</f>
        <v>6</v>
      </c>
      <c r="BO9" s="85">
        <f>RANK(alpha1!Z9,alpha1!$B9:$AA9)</f>
        <v>3</v>
      </c>
      <c r="BP9" s="85">
        <f>RANK(alpha1!AA9,alpha1!$B9:$AA9)</f>
        <v>6</v>
      </c>
    </row>
    <row r="10" spans="1:68" ht="90" customHeight="1" x14ac:dyDescent="0.25">
      <c r="A10" s="83" t="str">
        <f>formatting!C10</f>
        <v>Petri</v>
      </c>
      <c r="B10" s="84" t="str">
        <f>formatting!D10</f>
        <v>T7</v>
      </c>
      <c r="C10" s="85"/>
      <c r="D10" s="85"/>
      <c r="E10" s="85"/>
      <c r="F10" s="85">
        <f>'raw grasp info'!C10</f>
        <v>6</v>
      </c>
      <c r="G10" s="93">
        <f>grasp1!C10</f>
        <v>4</v>
      </c>
      <c r="H10" s="85">
        <f>'raw grasp info'!D10</f>
        <v>6</v>
      </c>
      <c r="I10" s="93">
        <f>grasp1!D10</f>
        <v>6</v>
      </c>
      <c r="J10" s="85" t="str">
        <f>'raw grasp info'!E10</f>
        <v>False</v>
      </c>
      <c r="K10" s="93" t="str">
        <f>grasp1!E10</f>
        <v>False</v>
      </c>
      <c r="L10" s="85" t="str">
        <f>'raw grasp info'!F10</f>
        <v>True</v>
      </c>
      <c r="M10" s="93" t="str">
        <f>grasp1!F10</f>
        <v>True</v>
      </c>
      <c r="N10" s="85" t="str">
        <f>'raw grasp info'!G10</f>
        <v>True</v>
      </c>
      <c r="O10" s="93" t="str">
        <f>grasp1!G10</f>
        <v>True</v>
      </c>
      <c r="P10" s="85">
        <f>RANK(alpha!B10,alpha!$B10:$AA10)</f>
        <v>1</v>
      </c>
      <c r="Q10" s="85">
        <f>RANK(alpha!C10,alpha!$B10:$AA10)</f>
        <v>17</v>
      </c>
      <c r="R10" s="85">
        <f>RANK(alpha!D10,alpha!$B10:$AA10)</f>
        <v>9</v>
      </c>
      <c r="S10" s="85">
        <f>RANK(alpha!E10,alpha!$B10:$AA10)</f>
        <v>12</v>
      </c>
      <c r="T10" s="85">
        <f>RANK(alpha!F10,alpha!$B10:$AA10)</f>
        <v>26</v>
      </c>
      <c r="U10" s="85">
        <f>RANK(alpha!G10,alpha!$B10:$AA10)</f>
        <v>22</v>
      </c>
      <c r="V10" s="85">
        <f>RANK(alpha!H10,alpha!$B10:$AA10)</f>
        <v>7</v>
      </c>
      <c r="W10" s="85">
        <f>RANK(alpha!I10,alpha!$B10:$AA10)</f>
        <v>25</v>
      </c>
      <c r="X10" s="85">
        <f>RANK(alpha!J10,alpha!$B10:$AA10)</f>
        <v>18</v>
      </c>
      <c r="Y10" s="85">
        <f>RANK(alpha!K10,alpha!$B10:$AA10)</f>
        <v>10</v>
      </c>
      <c r="Z10" s="85">
        <f>RANK(alpha!L10,alpha!$B10:$AA10)</f>
        <v>16</v>
      </c>
      <c r="AA10" s="85">
        <f>RANK(alpha!M10,alpha!$B10:$AA10)</f>
        <v>15</v>
      </c>
      <c r="AB10" s="85">
        <f>RANK(alpha!N10,alpha!$B10:$AA10)</f>
        <v>2</v>
      </c>
      <c r="AC10" s="85">
        <f>RANK(alpha!O10,alpha!$B10:$AA10)</f>
        <v>19</v>
      </c>
      <c r="AD10" s="85">
        <f>RANK(alpha!P10,alpha!$B10:$AA10)</f>
        <v>8</v>
      </c>
      <c r="AE10" s="85">
        <f>RANK(alpha!Q10,alpha!$B10:$AA10)</f>
        <v>6</v>
      </c>
      <c r="AF10" s="85">
        <f>RANK(alpha!R10,alpha!$B10:$AA10)</f>
        <v>21</v>
      </c>
      <c r="AG10" s="85">
        <f>RANK(alpha!S10,alpha!$B10:$AA10)</f>
        <v>14</v>
      </c>
      <c r="AH10" s="85">
        <f>RANK(alpha!T10,alpha!$B10:$AA10)</f>
        <v>3</v>
      </c>
      <c r="AI10" s="85">
        <f>RANK(alpha!U10,alpha!$B10:$AA10)</f>
        <v>20</v>
      </c>
      <c r="AJ10" s="85">
        <f>RANK(alpha!V10,alpha!$B10:$AA10)</f>
        <v>11</v>
      </c>
      <c r="AK10" s="85">
        <f>RANK(alpha!W10,alpha!$B10:$AA10)</f>
        <v>4</v>
      </c>
      <c r="AL10" s="85">
        <f>RANK(alpha!X10,alpha!$B10:$AA10)</f>
        <v>24</v>
      </c>
      <c r="AM10" s="85">
        <f>RANK(alpha!Y10,alpha!$B10:$AA10)</f>
        <v>13</v>
      </c>
      <c r="AN10" s="85">
        <f>RANK(alpha!Z10,alpha!$B10:$AA10)</f>
        <v>5</v>
      </c>
      <c r="AO10" s="85">
        <f>RANK(alpha!AA10,alpha!$B10:$AA10)</f>
        <v>23</v>
      </c>
      <c r="AQ10" s="85">
        <f>RANK(alpha1!B10,alpha1!$B10:$AA10)</f>
        <v>12</v>
      </c>
      <c r="AR10" s="85">
        <f>RANK(alpha1!C10,alpha1!$B10:$AA10)</f>
        <v>18</v>
      </c>
      <c r="AS10" s="85">
        <f>RANK(alpha1!D10,alpha1!$B10:$AA10)</f>
        <v>17</v>
      </c>
      <c r="AT10" s="85">
        <f>RANK(alpha1!E10,alpha1!$B10:$AA10)</f>
        <v>22</v>
      </c>
      <c r="AU10" s="85">
        <f>RANK(alpha1!F10,alpha1!$B10:$AA10)</f>
        <v>24</v>
      </c>
      <c r="AV10" s="85">
        <f>RANK(alpha1!G10,alpha1!$B10:$AA10)</f>
        <v>26</v>
      </c>
      <c r="AW10" s="85">
        <f>RANK(alpha1!H10,alpha1!$B10:$AA10)</f>
        <v>21</v>
      </c>
      <c r="AX10" s="85">
        <f>RANK(alpha1!I10,alpha1!$B10:$AA10)</f>
        <v>22</v>
      </c>
      <c r="AY10" s="85">
        <f>RANK(alpha1!J10,alpha1!$B10:$AA10)</f>
        <v>25</v>
      </c>
      <c r="AZ10" s="85">
        <f>RANK(alpha1!K10,alpha1!$B10:$AA10)</f>
        <v>1</v>
      </c>
      <c r="BA10" s="85">
        <f>RANK(alpha1!L10,alpha1!$B10:$AA10)</f>
        <v>13</v>
      </c>
      <c r="BB10" s="85">
        <f>RANK(alpha1!M10,alpha1!$B10:$AA10)</f>
        <v>8</v>
      </c>
      <c r="BC10" s="85">
        <f>RANK(alpha1!N10,alpha1!$B10:$AA10)</f>
        <v>4</v>
      </c>
      <c r="BD10" s="85">
        <f>RANK(alpha1!O10,alpha1!$B10:$AA10)</f>
        <v>11</v>
      </c>
      <c r="BE10" s="85">
        <f>RANK(alpha1!P10,alpha1!$B10:$AA10)</f>
        <v>7</v>
      </c>
      <c r="BF10" s="85">
        <f>RANK(alpha1!Q10,alpha1!$B10:$AA10)</f>
        <v>3</v>
      </c>
      <c r="BG10" s="85">
        <f>RANK(alpha1!R10,alpha1!$B10:$AA10)</f>
        <v>16</v>
      </c>
      <c r="BH10" s="85">
        <f>RANK(alpha1!S10,alpha1!$B10:$AA10)</f>
        <v>9</v>
      </c>
      <c r="BI10" s="85">
        <f>RANK(alpha1!T10,alpha1!$B10:$AA10)</f>
        <v>2</v>
      </c>
      <c r="BJ10" s="85">
        <f>RANK(alpha1!U10,alpha1!$B10:$AA10)</f>
        <v>10</v>
      </c>
      <c r="BK10" s="85">
        <f>RANK(alpha1!V10,alpha1!$B10:$AA10)</f>
        <v>5</v>
      </c>
      <c r="BL10" s="85">
        <f>RANK(alpha1!W10,alpha1!$B10:$AA10)</f>
        <v>15</v>
      </c>
      <c r="BM10" s="85">
        <f>RANK(alpha1!X10,alpha1!$B10:$AA10)</f>
        <v>20</v>
      </c>
      <c r="BN10" s="85">
        <f>RANK(alpha1!Y10,alpha1!$B10:$AA10)</f>
        <v>19</v>
      </c>
      <c r="BO10" s="85">
        <f>RANK(alpha1!Z10,alpha1!$B10:$AA10)</f>
        <v>6</v>
      </c>
      <c r="BP10" s="85">
        <f>RANK(alpha1!AA10,alpha1!$B10:$AA10)</f>
        <v>14</v>
      </c>
    </row>
    <row r="11" spans="1:68" ht="90" customHeight="1" x14ac:dyDescent="0.25">
      <c r="A11" s="83" t="str">
        <f>formatting!C11</f>
        <v>Petri</v>
      </c>
      <c r="B11" s="84" t="str">
        <f>formatting!D11</f>
        <v>T8</v>
      </c>
      <c r="C11" s="85"/>
      <c r="D11" s="85"/>
      <c r="E11" s="85"/>
      <c r="F11" s="85">
        <f>'raw grasp info'!C11</f>
        <v>8</v>
      </c>
      <c r="G11" s="93">
        <f>grasp1!C11</f>
        <v>4</v>
      </c>
      <c r="H11" s="85">
        <f>'raw grasp info'!D11</f>
        <v>6</v>
      </c>
      <c r="I11" s="93">
        <f>grasp1!D11</f>
        <v>6</v>
      </c>
      <c r="J11" s="85" t="str">
        <f>'raw grasp info'!E11</f>
        <v>False</v>
      </c>
      <c r="K11" s="93" t="str">
        <f>grasp1!E11</f>
        <v>False</v>
      </c>
      <c r="L11" s="85" t="str">
        <f>'raw grasp info'!F11</f>
        <v>True</v>
      </c>
      <c r="M11" s="93" t="str">
        <f>grasp1!F11</f>
        <v>True</v>
      </c>
      <c r="N11" s="85" t="str">
        <f>'raw grasp info'!G11</f>
        <v>True</v>
      </c>
      <c r="O11" s="93" t="str">
        <f>grasp1!G11</f>
        <v>True</v>
      </c>
      <c r="P11" s="85">
        <f>RANK(alpha!B11,alpha!$B11:$AA11)</f>
        <v>18</v>
      </c>
      <c r="Q11" s="85">
        <f>RANK(alpha!C11,alpha!$B11:$AA11)</f>
        <v>3</v>
      </c>
      <c r="R11" s="85">
        <f>RANK(alpha!D11,alpha!$B11:$AA11)</f>
        <v>1</v>
      </c>
      <c r="S11" s="85">
        <f>RANK(alpha!E11,alpha!$B11:$AA11)</f>
        <v>21</v>
      </c>
      <c r="T11" s="85">
        <f>RANK(alpha!F11,alpha!$B11:$AA11)</f>
        <v>8</v>
      </c>
      <c r="U11" s="85">
        <f>RANK(alpha!G11,alpha!$B11:$AA11)</f>
        <v>12</v>
      </c>
      <c r="V11" s="85">
        <f>RANK(alpha!H11,alpha!$B11:$AA11)</f>
        <v>22</v>
      </c>
      <c r="W11" s="85">
        <f>RANK(alpha!I11,alpha!$B11:$AA11)</f>
        <v>6</v>
      </c>
      <c r="X11" s="85">
        <f>RANK(alpha!J11,alpha!$B11:$AA11)</f>
        <v>7</v>
      </c>
      <c r="Y11" s="85">
        <f>RANK(alpha!K11,alpha!$B11:$AA11)</f>
        <v>17</v>
      </c>
      <c r="Z11" s="85">
        <f>RANK(alpha!L11,alpha!$B11:$AA11)</f>
        <v>9</v>
      </c>
      <c r="AA11" s="85">
        <f>RANK(alpha!M11,alpha!$B11:$AA11)</f>
        <v>4</v>
      </c>
      <c r="AB11" s="85">
        <f>RANK(alpha!N11,alpha!$B11:$AA11)</f>
        <v>24</v>
      </c>
      <c r="AC11" s="85">
        <f>RANK(alpha!O11,alpha!$B11:$AA11)</f>
        <v>14</v>
      </c>
      <c r="AD11" s="85">
        <f>RANK(alpha!P11,alpha!$B11:$AA11)</f>
        <v>20</v>
      </c>
      <c r="AE11" s="85">
        <f>RANK(alpha!Q11,alpha!$B11:$AA11)</f>
        <v>23</v>
      </c>
      <c r="AF11" s="85">
        <f>RANK(alpha!R11,alpha!$B11:$AA11)</f>
        <v>13</v>
      </c>
      <c r="AG11" s="85">
        <f>RANK(alpha!S11,alpha!$B11:$AA11)</f>
        <v>16</v>
      </c>
      <c r="AH11" s="85">
        <f>RANK(alpha!T11,alpha!$B11:$AA11)</f>
        <v>19</v>
      </c>
      <c r="AI11" s="85">
        <f>RANK(alpha!U11,alpha!$B11:$AA11)</f>
        <v>5</v>
      </c>
      <c r="AJ11" s="85">
        <f>RANK(alpha!V11,alpha!$B11:$AA11)</f>
        <v>2</v>
      </c>
      <c r="AK11" s="85">
        <f>RANK(alpha!W11,alpha!$B11:$AA11)</f>
        <v>25</v>
      </c>
      <c r="AL11" s="85">
        <f>RANK(alpha!X11,alpha!$B11:$AA11)</f>
        <v>10</v>
      </c>
      <c r="AM11" s="85">
        <f>RANK(alpha!Y11,alpha!$B11:$AA11)</f>
        <v>15</v>
      </c>
      <c r="AN11" s="85">
        <f>RANK(alpha!Z11,alpha!$B11:$AA11)</f>
        <v>26</v>
      </c>
      <c r="AO11" s="85">
        <f>RANK(alpha!AA11,alpha!$B11:$AA11)</f>
        <v>11</v>
      </c>
      <c r="AQ11" s="85">
        <f>RANK(alpha1!B11,alpha1!$B11:$AA11)</f>
        <v>9</v>
      </c>
      <c r="AR11" s="85">
        <f>RANK(alpha1!C11,alpha1!$B11:$AA11)</f>
        <v>2</v>
      </c>
      <c r="AS11" s="85">
        <f>RANK(alpha1!D11,alpha1!$B11:$AA11)</f>
        <v>1</v>
      </c>
      <c r="AT11" s="85">
        <f>RANK(alpha1!E11,alpha1!$B11:$AA11)</f>
        <v>12</v>
      </c>
      <c r="AU11" s="85">
        <f>RANK(alpha1!F11,alpha1!$B11:$AA11)</f>
        <v>7</v>
      </c>
      <c r="AV11" s="85">
        <f>RANK(alpha1!G11,alpha1!$B11:$AA11)</f>
        <v>6</v>
      </c>
      <c r="AW11" s="85">
        <f>RANK(alpha1!H11,alpha1!$B11:$AA11)</f>
        <v>13</v>
      </c>
      <c r="AX11" s="85">
        <f>RANK(alpha1!I11,alpha1!$B11:$AA11)</f>
        <v>4</v>
      </c>
      <c r="AY11" s="85">
        <f>RANK(alpha1!J11,alpha1!$B11:$AA11)</f>
        <v>5</v>
      </c>
      <c r="AZ11" s="85">
        <f>RANK(alpha1!K11,alpha1!$B11:$AA11)</f>
        <v>18</v>
      </c>
      <c r="BA11" s="85">
        <f>RANK(alpha1!L11,alpha1!$B11:$AA11)</f>
        <v>14</v>
      </c>
      <c r="BB11" s="85">
        <f>RANK(alpha1!M11,alpha1!$B11:$AA11)</f>
        <v>17</v>
      </c>
      <c r="BC11" s="85">
        <f>RANK(alpha1!N11,alpha1!$B11:$AA11)</f>
        <v>24</v>
      </c>
      <c r="BD11" s="85">
        <f>RANK(alpha1!O11,alpha1!$B11:$AA11)</f>
        <v>22</v>
      </c>
      <c r="BE11" s="85">
        <f>RANK(alpha1!P11,alpha1!$B11:$AA11)</f>
        <v>26</v>
      </c>
      <c r="BF11" s="85">
        <f>RANK(alpha1!Q11,alpha1!$B11:$AA11)</f>
        <v>22</v>
      </c>
      <c r="BG11" s="85">
        <f>RANK(alpha1!R11,alpha1!$B11:$AA11)</f>
        <v>21</v>
      </c>
      <c r="BH11" s="85">
        <f>RANK(alpha1!S11,alpha1!$B11:$AA11)</f>
        <v>25</v>
      </c>
      <c r="BI11" s="85">
        <f>RANK(alpha1!T11,alpha1!$B11:$AA11)</f>
        <v>11</v>
      </c>
      <c r="BJ11" s="85">
        <f>RANK(alpha1!U11,alpha1!$B11:$AA11)</f>
        <v>8</v>
      </c>
      <c r="BK11" s="85">
        <f>RANK(alpha1!V11,alpha1!$B11:$AA11)</f>
        <v>3</v>
      </c>
      <c r="BL11" s="85">
        <f>RANK(alpha1!W11,alpha1!$B11:$AA11)</f>
        <v>20</v>
      </c>
      <c r="BM11" s="85">
        <f>RANK(alpha1!X11,alpha1!$B11:$AA11)</f>
        <v>16</v>
      </c>
      <c r="BN11" s="85">
        <f>RANK(alpha1!Y11,alpha1!$B11:$AA11)</f>
        <v>19</v>
      </c>
      <c r="BO11" s="85">
        <f>RANK(alpha1!Z11,alpha1!$B11:$AA11)</f>
        <v>15</v>
      </c>
      <c r="BP11" s="85">
        <f>RANK(alpha1!AA11,alpha1!$B11:$AA11)</f>
        <v>10</v>
      </c>
    </row>
    <row r="12" spans="1:68" ht="90" customHeight="1" x14ac:dyDescent="0.25">
      <c r="A12" s="83" t="str">
        <f>formatting!C12</f>
        <v>Marker</v>
      </c>
      <c r="B12" s="84" t="str">
        <f>formatting!D12</f>
        <v>C8</v>
      </c>
      <c r="C12" s="85"/>
      <c r="D12" s="85"/>
      <c r="E12" s="85"/>
      <c r="F12" s="85">
        <f>'raw grasp info'!C12</f>
        <v>3</v>
      </c>
      <c r="G12" s="93">
        <f>grasp1!C12</f>
        <v>3</v>
      </c>
      <c r="H12" s="85">
        <f>'raw grasp info'!D12</f>
        <v>6</v>
      </c>
      <c r="I12" s="93">
        <f>grasp1!D12</f>
        <v>6</v>
      </c>
      <c r="J12" s="85" t="str">
        <f>'raw grasp info'!E12</f>
        <v>False</v>
      </c>
      <c r="K12" s="93" t="str">
        <f>grasp1!E12</f>
        <v>False</v>
      </c>
      <c r="L12" s="85" t="str">
        <f>'raw grasp info'!F12</f>
        <v>True</v>
      </c>
      <c r="M12" s="93" t="str">
        <f>grasp1!F12</f>
        <v>True</v>
      </c>
      <c r="N12" s="85" t="str">
        <f>'raw grasp info'!G12</f>
        <v>True</v>
      </c>
      <c r="O12" s="93" t="str">
        <f>grasp1!G12</f>
        <v>True</v>
      </c>
      <c r="P12" s="85">
        <f>RANK(alpha!B12,alpha!$B12:$AA12)</f>
        <v>14</v>
      </c>
      <c r="Q12" s="85">
        <f>RANK(alpha!C12,alpha!$B12:$AA12)</f>
        <v>15</v>
      </c>
      <c r="R12" s="85">
        <f>RANK(alpha!D12,alpha!$B12:$AA12)</f>
        <v>17</v>
      </c>
      <c r="S12" s="85">
        <f>RANK(alpha!E12,alpha!$B12:$AA12)</f>
        <v>22</v>
      </c>
      <c r="T12" s="85">
        <f>RANK(alpha!F12,alpha!$B12:$AA12)</f>
        <v>24</v>
      </c>
      <c r="U12" s="85">
        <f>RANK(alpha!G12,alpha!$B12:$AA12)</f>
        <v>25</v>
      </c>
      <c r="V12" s="85">
        <f>RANK(alpha!H12,alpha!$B12:$AA12)</f>
        <v>7</v>
      </c>
      <c r="W12" s="85">
        <f>RANK(alpha!I12,alpha!$B12:$AA12)</f>
        <v>8</v>
      </c>
      <c r="X12" s="85">
        <f>RANK(alpha!J12,alpha!$B12:$AA12)</f>
        <v>13</v>
      </c>
      <c r="Y12" s="85">
        <f>RANK(alpha!K12,alpha!$B12:$AA12)</f>
        <v>2</v>
      </c>
      <c r="Z12" s="85">
        <f>RANK(alpha!L12,alpha!$B12:$AA12)</f>
        <v>3</v>
      </c>
      <c r="AA12" s="85">
        <f>RANK(alpha!M12,alpha!$B12:$AA12)</f>
        <v>5</v>
      </c>
      <c r="AB12" s="85">
        <f>RANK(alpha!N12,alpha!$B12:$AA12)</f>
        <v>18</v>
      </c>
      <c r="AC12" s="85">
        <f>RANK(alpha!O12,alpha!$B12:$AA12)</f>
        <v>19</v>
      </c>
      <c r="AD12" s="85">
        <f>RANK(alpha!P12,alpha!$B12:$AA12)</f>
        <v>20</v>
      </c>
      <c r="AE12" s="85">
        <f>RANK(alpha!Q12,alpha!$B12:$AA12)</f>
        <v>4</v>
      </c>
      <c r="AF12" s="85">
        <f>RANK(alpha!R12,alpha!$B12:$AA12)</f>
        <v>6</v>
      </c>
      <c r="AG12" s="85">
        <f>RANK(alpha!S12,alpha!$B12:$AA12)</f>
        <v>1</v>
      </c>
      <c r="AH12" s="85">
        <f>RANK(alpha!T12,alpha!$B12:$AA12)</f>
        <v>9</v>
      </c>
      <c r="AI12" s="85">
        <f>RANK(alpha!U12,alpha!$B12:$AA12)</f>
        <v>12</v>
      </c>
      <c r="AJ12" s="85">
        <f>RANK(alpha!V12,alpha!$B12:$AA12)</f>
        <v>16</v>
      </c>
      <c r="AK12" s="85">
        <f>RANK(alpha!W12,alpha!$B12:$AA12)</f>
        <v>21</v>
      </c>
      <c r="AL12" s="85">
        <f>RANK(alpha!X12,alpha!$B12:$AA12)</f>
        <v>23</v>
      </c>
      <c r="AM12" s="85">
        <f>RANK(alpha!Y12,alpha!$B12:$AA12)</f>
        <v>26</v>
      </c>
      <c r="AN12" s="85">
        <f>RANK(alpha!Z12,alpha!$B12:$AA12)</f>
        <v>11</v>
      </c>
      <c r="AO12" s="85">
        <f>RANK(alpha!AA12,alpha!$B12:$AA12)</f>
        <v>10</v>
      </c>
      <c r="AQ12" s="85">
        <f>RANK(alpha1!B12,alpha1!$B12:$AA12)</f>
        <v>14</v>
      </c>
      <c r="AR12" s="85">
        <f>RANK(alpha1!C12,alpha1!$B12:$AA12)</f>
        <v>15</v>
      </c>
      <c r="AS12" s="85">
        <f>RANK(alpha1!D12,alpha1!$B12:$AA12)</f>
        <v>17</v>
      </c>
      <c r="AT12" s="85">
        <f>RANK(alpha1!E12,alpha1!$B12:$AA12)</f>
        <v>22</v>
      </c>
      <c r="AU12" s="85">
        <f>RANK(alpha1!F12,alpha1!$B12:$AA12)</f>
        <v>24</v>
      </c>
      <c r="AV12" s="85">
        <f>RANK(alpha1!G12,alpha1!$B12:$AA12)</f>
        <v>25</v>
      </c>
      <c r="AW12" s="85">
        <f>RANK(alpha1!H12,alpha1!$B12:$AA12)</f>
        <v>7</v>
      </c>
      <c r="AX12" s="85">
        <f>RANK(alpha1!I12,alpha1!$B12:$AA12)</f>
        <v>8</v>
      </c>
      <c r="AY12" s="85">
        <f>RANK(alpha1!J12,alpha1!$B12:$AA12)</f>
        <v>13</v>
      </c>
      <c r="AZ12" s="85">
        <f>RANK(alpha1!K12,alpha1!$B12:$AA12)</f>
        <v>2</v>
      </c>
      <c r="BA12" s="85">
        <f>RANK(alpha1!L12,alpha1!$B12:$AA12)</f>
        <v>3</v>
      </c>
      <c r="BB12" s="85">
        <f>RANK(alpha1!M12,alpha1!$B12:$AA12)</f>
        <v>5</v>
      </c>
      <c r="BC12" s="85">
        <f>RANK(alpha1!N12,alpha1!$B12:$AA12)</f>
        <v>18</v>
      </c>
      <c r="BD12" s="85">
        <f>RANK(alpha1!O12,alpha1!$B12:$AA12)</f>
        <v>19</v>
      </c>
      <c r="BE12" s="85">
        <f>RANK(alpha1!P12,alpha1!$B12:$AA12)</f>
        <v>20</v>
      </c>
      <c r="BF12" s="85">
        <f>RANK(alpha1!Q12,alpha1!$B12:$AA12)</f>
        <v>4</v>
      </c>
      <c r="BG12" s="85">
        <f>RANK(alpha1!R12,alpha1!$B12:$AA12)</f>
        <v>6</v>
      </c>
      <c r="BH12" s="85">
        <f>RANK(alpha1!S12,alpha1!$B12:$AA12)</f>
        <v>1</v>
      </c>
      <c r="BI12" s="85">
        <f>RANK(alpha1!T12,alpha1!$B12:$AA12)</f>
        <v>9</v>
      </c>
      <c r="BJ12" s="85">
        <f>RANK(alpha1!U12,alpha1!$B12:$AA12)</f>
        <v>12</v>
      </c>
      <c r="BK12" s="85">
        <f>RANK(alpha1!V12,alpha1!$B12:$AA12)</f>
        <v>16</v>
      </c>
      <c r="BL12" s="85">
        <f>RANK(alpha1!W12,alpha1!$B12:$AA12)</f>
        <v>21</v>
      </c>
      <c r="BM12" s="85">
        <f>RANK(alpha1!X12,alpha1!$B12:$AA12)</f>
        <v>23</v>
      </c>
      <c r="BN12" s="85">
        <f>RANK(alpha1!Y12,alpha1!$B12:$AA12)</f>
        <v>26</v>
      </c>
      <c r="BO12" s="85">
        <f>RANK(alpha1!Z12,alpha1!$B12:$AA12)</f>
        <v>11</v>
      </c>
      <c r="BP12" s="85">
        <f>RANK(alpha1!AA12,alpha1!$B12:$AA12)</f>
        <v>10</v>
      </c>
    </row>
    <row r="13" spans="1:68" ht="90" customHeight="1" x14ac:dyDescent="0.25">
      <c r="A13" s="83" t="str">
        <f>formatting!C13</f>
        <v>Marker</v>
      </c>
      <c r="B13" s="84" t="str">
        <f>formatting!D13</f>
        <v>F26</v>
      </c>
      <c r="C13" s="85"/>
      <c r="D13" s="85"/>
      <c r="E13" s="85"/>
      <c r="F13" s="85">
        <f>'raw grasp info'!C13</f>
        <v>3</v>
      </c>
      <c r="G13" s="93">
        <f>grasp1!C13</f>
        <v>3</v>
      </c>
      <c r="H13" s="85">
        <f>'raw grasp info'!D13</f>
        <v>6</v>
      </c>
      <c r="I13" s="93">
        <f>grasp1!D13</f>
        <v>6</v>
      </c>
      <c r="J13" s="85" t="str">
        <f>'raw grasp info'!E13</f>
        <v>False</v>
      </c>
      <c r="K13" s="93" t="str">
        <f>grasp1!E13</f>
        <v>False</v>
      </c>
      <c r="L13" s="85" t="str">
        <f>'raw grasp info'!F13</f>
        <v>True</v>
      </c>
      <c r="M13" s="93" t="str">
        <f>grasp1!F13</f>
        <v>True</v>
      </c>
      <c r="N13" s="85" t="str">
        <f>'raw grasp info'!G13</f>
        <v>True</v>
      </c>
      <c r="O13" s="93" t="str">
        <f>grasp1!G13</f>
        <v>True</v>
      </c>
      <c r="P13" s="85">
        <f>RANK(alpha!B13,alpha!$B13:$AA13)</f>
        <v>17</v>
      </c>
      <c r="Q13" s="85">
        <f>RANK(alpha!C13,alpha!$B13:$AA13)</f>
        <v>13</v>
      </c>
      <c r="R13" s="85">
        <f>RANK(alpha!D13,alpha!$B13:$AA13)</f>
        <v>22</v>
      </c>
      <c r="S13" s="85">
        <f>RANK(alpha!E13,alpha!$B13:$AA13)</f>
        <v>23</v>
      </c>
      <c r="T13" s="85">
        <f>RANK(alpha!F13,alpha!$B13:$AA13)</f>
        <v>21</v>
      </c>
      <c r="U13" s="85">
        <f>RANK(alpha!G13,alpha!$B13:$AA13)</f>
        <v>25</v>
      </c>
      <c r="V13" s="85">
        <f>RANK(alpha!H13,alpha!$B13:$AA13)</f>
        <v>8</v>
      </c>
      <c r="W13" s="85">
        <f>RANK(alpha!I13,alpha!$B13:$AA13)</f>
        <v>6</v>
      </c>
      <c r="X13" s="85">
        <f>RANK(alpha!J13,alpha!$B13:$AA13)</f>
        <v>10</v>
      </c>
      <c r="Y13" s="85">
        <f>RANK(alpha!K13,alpha!$B13:$AA13)</f>
        <v>9</v>
      </c>
      <c r="Z13" s="85">
        <f>RANK(alpha!L13,alpha!$B13:$AA13)</f>
        <v>14</v>
      </c>
      <c r="AA13" s="85">
        <f>RANK(alpha!M13,alpha!$B13:$AA13)</f>
        <v>16</v>
      </c>
      <c r="AB13" s="85">
        <f>RANK(alpha!N13,alpha!$B13:$AA13)</f>
        <v>4</v>
      </c>
      <c r="AC13" s="85">
        <f>RANK(alpha!O13,alpha!$B13:$AA13)</f>
        <v>11</v>
      </c>
      <c r="AD13" s="85">
        <f>RANK(alpha!P13,alpha!$B13:$AA13)</f>
        <v>12</v>
      </c>
      <c r="AE13" s="85">
        <f>RANK(alpha!Q13,alpha!$B13:$AA13)</f>
        <v>6</v>
      </c>
      <c r="AF13" s="85">
        <f>RANK(alpha!R13,alpha!$B13:$AA13)</f>
        <v>3</v>
      </c>
      <c r="AG13" s="85">
        <f>RANK(alpha!S13,alpha!$B13:$AA13)</f>
        <v>5</v>
      </c>
      <c r="AH13" s="85">
        <f>RANK(alpha!T13,alpha!$B13:$AA13)</f>
        <v>20</v>
      </c>
      <c r="AI13" s="85">
        <f>RANK(alpha!U13,alpha!$B13:$AA13)</f>
        <v>15</v>
      </c>
      <c r="AJ13" s="85">
        <f>RANK(alpha!V13,alpha!$B13:$AA13)</f>
        <v>24</v>
      </c>
      <c r="AK13" s="85">
        <f>RANK(alpha!W13,alpha!$B13:$AA13)</f>
        <v>18</v>
      </c>
      <c r="AL13" s="85">
        <f>RANK(alpha!X13,alpha!$B13:$AA13)</f>
        <v>18</v>
      </c>
      <c r="AM13" s="85">
        <f>RANK(alpha!Y13,alpha!$B13:$AA13)</f>
        <v>26</v>
      </c>
      <c r="AN13" s="85">
        <f>RANK(alpha!Z13,alpha!$B13:$AA13)</f>
        <v>1</v>
      </c>
      <c r="AO13" s="85">
        <f>RANK(alpha!AA13,alpha!$B13:$AA13)</f>
        <v>1</v>
      </c>
      <c r="AQ13" s="85">
        <f>RANK(alpha1!B13,alpha1!$B13:$AA13)</f>
        <v>17</v>
      </c>
      <c r="AR13" s="85">
        <f>RANK(alpha1!C13,alpha1!$B13:$AA13)</f>
        <v>13</v>
      </c>
      <c r="AS13" s="85">
        <f>RANK(alpha1!D13,alpha1!$B13:$AA13)</f>
        <v>22</v>
      </c>
      <c r="AT13" s="85">
        <f>RANK(alpha1!E13,alpha1!$B13:$AA13)</f>
        <v>23</v>
      </c>
      <c r="AU13" s="85">
        <f>RANK(alpha1!F13,alpha1!$B13:$AA13)</f>
        <v>21</v>
      </c>
      <c r="AV13" s="85">
        <f>RANK(alpha1!G13,alpha1!$B13:$AA13)</f>
        <v>25</v>
      </c>
      <c r="AW13" s="85">
        <f>RANK(alpha1!H13,alpha1!$B13:$AA13)</f>
        <v>8</v>
      </c>
      <c r="AX13" s="85">
        <f>RANK(alpha1!I13,alpha1!$B13:$AA13)</f>
        <v>6</v>
      </c>
      <c r="AY13" s="85">
        <f>RANK(alpha1!J13,alpha1!$B13:$AA13)</f>
        <v>10</v>
      </c>
      <c r="AZ13" s="85">
        <f>RANK(alpha1!K13,alpha1!$B13:$AA13)</f>
        <v>9</v>
      </c>
      <c r="BA13" s="85">
        <f>RANK(alpha1!L13,alpha1!$B13:$AA13)</f>
        <v>14</v>
      </c>
      <c r="BB13" s="85">
        <f>RANK(alpha1!M13,alpha1!$B13:$AA13)</f>
        <v>16</v>
      </c>
      <c r="BC13" s="85">
        <f>RANK(alpha1!N13,alpha1!$B13:$AA13)</f>
        <v>4</v>
      </c>
      <c r="BD13" s="85">
        <f>RANK(alpha1!O13,alpha1!$B13:$AA13)</f>
        <v>11</v>
      </c>
      <c r="BE13" s="85">
        <f>RANK(alpha1!P13,alpha1!$B13:$AA13)</f>
        <v>12</v>
      </c>
      <c r="BF13" s="85">
        <f>RANK(alpha1!Q13,alpha1!$B13:$AA13)</f>
        <v>6</v>
      </c>
      <c r="BG13" s="85">
        <f>RANK(alpha1!R13,alpha1!$B13:$AA13)</f>
        <v>3</v>
      </c>
      <c r="BH13" s="85">
        <f>RANK(alpha1!S13,alpha1!$B13:$AA13)</f>
        <v>5</v>
      </c>
      <c r="BI13" s="85">
        <f>RANK(alpha1!T13,alpha1!$B13:$AA13)</f>
        <v>20</v>
      </c>
      <c r="BJ13" s="85">
        <f>RANK(alpha1!U13,alpha1!$B13:$AA13)</f>
        <v>15</v>
      </c>
      <c r="BK13" s="85">
        <f>RANK(alpha1!V13,alpha1!$B13:$AA13)</f>
        <v>24</v>
      </c>
      <c r="BL13" s="85">
        <f>RANK(alpha1!W13,alpha1!$B13:$AA13)</f>
        <v>18</v>
      </c>
      <c r="BM13" s="85">
        <f>RANK(alpha1!X13,alpha1!$B13:$AA13)</f>
        <v>18</v>
      </c>
      <c r="BN13" s="85">
        <f>RANK(alpha1!Y13,alpha1!$B13:$AA13)</f>
        <v>26</v>
      </c>
      <c r="BO13" s="85">
        <f>RANK(alpha1!Z13,alpha1!$B13:$AA13)</f>
        <v>1</v>
      </c>
      <c r="BP13" s="85">
        <f>RANK(alpha1!AA13,alpha1!$B13:$AA13)</f>
        <v>1</v>
      </c>
    </row>
    <row r="14" spans="1:68" ht="90" customHeight="1" x14ac:dyDescent="0.25">
      <c r="A14" s="83" t="str">
        <f>formatting!C14</f>
        <v>Marker</v>
      </c>
      <c r="B14" s="84" t="str">
        <f>formatting!D14</f>
        <v>F28</v>
      </c>
      <c r="C14" s="85"/>
      <c r="D14" s="85"/>
      <c r="E14" s="85"/>
      <c r="F14" s="85">
        <f>'raw grasp info'!C14</f>
        <v>4</v>
      </c>
      <c r="G14" s="93">
        <f>grasp1!C14</f>
        <v>4</v>
      </c>
      <c r="H14" s="85">
        <f>'raw grasp info'!D14</f>
        <v>6</v>
      </c>
      <c r="I14" s="93">
        <f>grasp1!D14</f>
        <v>6</v>
      </c>
      <c r="J14" s="85" t="str">
        <f>'raw grasp info'!E14</f>
        <v>False</v>
      </c>
      <c r="K14" s="93" t="str">
        <f>grasp1!E14</f>
        <v>False</v>
      </c>
      <c r="L14" s="85" t="str">
        <f>'raw grasp info'!F14</f>
        <v>True</v>
      </c>
      <c r="M14" s="93" t="str">
        <f>grasp1!F14</f>
        <v>True</v>
      </c>
      <c r="N14" s="85" t="str">
        <f>'raw grasp info'!G14</f>
        <v>True</v>
      </c>
      <c r="O14" s="93" t="str">
        <f>grasp1!G14</f>
        <v>True</v>
      </c>
      <c r="P14" s="85">
        <f>RANK(alpha!B14,alpha!$B14:$AA14)</f>
        <v>14</v>
      </c>
      <c r="Q14" s="85">
        <f>RANK(alpha!C14,alpha!$B14:$AA14)</f>
        <v>15</v>
      </c>
      <c r="R14" s="85">
        <f>RANK(alpha!D14,alpha!$B14:$AA14)</f>
        <v>17</v>
      </c>
      <c r="S14" s="85">
        <f>RANK(alpha!E14,alpha!$B14:$AA14)</f>
        <v>22</v>
      </c>
      <c r="T14" s="85">
        <f>RANK(alpha!F14,alpha!$B14:$AA14)</f>
        <v>23</v>
      </c>
      <c r="U14" s="85">
        <f>RANK(alpha!G14,alpha!$B14:$AA14)</f>
        <v>25</v>
      </c>
      <c r="V14" s="85">
        <f>RANK(alpha!H14,alpha!$B14:$AA14)</f>
        <v>7</v>
      </c>
      <c r="W14" s="85">
        <f>RANK(alpha!I14,alpha!$B14:$AA14)</f>
        <v>7</v>
      </c>
      <c r="X14" s="85">
        <f>RANK(alpha!J14,alpha!$B14:$AA14)</f>
        <v>13</v>
      </c>
      <c r="Y14" s="85">
        <f>RANK(alpha!K14,alpha!$B14:$AA14)</f>
        <v>6</v>
      </c>
      <c r="Z14" s="85">
        <f>RANK(alpha!L14,alpha!$B14:$AA14)</f>
        <v>5</v>
      </c>
      <c r="AA14" s="85">
        <f>RANK(alpha!M14,alpha!$B14:$AA14)</f>
        <v>2</v>
      </c>
      <c r="AB14" s="85">
        <f>RANK(alpha!N14,alpha!$B14:$AA14)</f>
        <v>18</v>
      </c>
      <c r="AC14" s="85">
        <f>RANK(alpha!O14,alpha!$B14:$AA14)</f>
        <v>19</v>
      </c>
      <c r="AD14" s="85">
        <f>RANK(alpha!P14,alpha!$B14:$AA14)</f>
        <v>20</v>
      </c>
      <c r="AE14" s="85">
        <f>RANK(alpha!Q14,alpha!$B14:$AA14)</f>
        <v>4</v>
      </c>
      <c r="AF14" s="85">
        <f>RANK(alpha!R14,alpha!$B14:$AA14)</f>
        <v>3</v>
      </c>
      <c r="AG14" s="85">
        <f>RANK(alpha!S14,alpha!$B14:$AA14)</f>
        <v>1</v>
      </c>
      <c r="AH14" s="85">
        <f>RANK(alpha!T14,alpha!$B14:$AA14)</f>
        <v>11</v>
      </c>
      <c r="AI14" s="85">
        <f>RANK(alpha!U14,alpha!$B14:$AA14)</f>
        <v>12</v>
      </c>
      <c r="AJ14" s="85">
        <f>RANK(alpha!V14,alpha!$B14:$AA14)</f>
        <v>16</v>
      </c>
      <c r="AK14" s="85">
        <f>RANK(alpha!W14,alpha!$B14:$AA14)</f>
        <v>21</v>
      </c>
      <c r="AL14" s="85">
        <f>RANK(alpha!X14,alpha!$B14:$AA14)</f>
        <v>23</v>
      </c>
      <c r="AM14" s="85">
        <f>RANK(alpha!Y14,alpha!$B14:$AA14)</f>
        <v>26</v>
      </c>
      <c r="AN14" s="85">
        <f>RANK(alpha!Z14,alpha!$B14:$AA14)</f>
        <v>10</v>
      </c>
      <c r="AO14" s="85">
        <f>RANK(alpha!AA14,alpha!$B14:$AA14)</f>
        <v>9</v>
      </c>
      <c r="AQ14" s="85">
        <f>RANK(alpha1!B14,alpha1!$B14:$AA14)</f>
        <v>14</v>
      </c>
      <c r="AR14" s="85">
        <f>RANK(alpha1!C14,alpha1!$B14:$AA14)</f>
        <v>15</v>
      </c>
      <c r="AS14" s="85">
        <f>RANK(alpha1!D14,alpha1!$B14:$AA14)</f>
        <v>17</v>
      </c>
      <c r="AT14" s="85">
        <f>RANK(alpha1!E14,alpha1!$B14:$AA14)</f>
        <v>22</v>
      </c>
      <c r="AU14" s="85">
        <f>RANK(alpha1!F14,alpha1!$B14:$AA14)</f>
        <v>23</v>
      </c>
      <c r="AV14" s="85">
        <f>RANK(alpha1!G14,alpha1!$B14:$AA14)</f>
        <v>25</v>
      </c>
      <c r="AW14" s="85">
        <f>RANK(alpha1!H14,alpha1!$B14:$AA14)</f>
        <v>7</v>
      </c>
      <c r="AX14" s="85">
        <f>RANK(alpha1!I14,alpha1!$B14:$AA14)</f>
        <v>7</v>
      </c>
      <c r="AY14" s="85">
        <f>RANK(alpha1!J14,alpha1!$B14:$AA14)</f>
        <v>13</v>
      </c>
      <c r="AZ14" s="85">
        <f>RANK(alpha1!K14,alpha1!$B14:$AA14)</f>
        <v>6</v>
      </c>
      <c r="BA14" s="85">
        <f>RANK(alpha1!L14,alpha1!$B14:$AA14)</f>
        <v>5</v>
      </c>
      <c r="BB14" s="85">
        <f>RANK(alpha1!M14,alpha1!$B14:$AA14)</f>
        <v>2</v>
      </c>
      <c r="BC14" s="85">
        <f>RANK(alpha1!N14,alpha1!$B14:$AA14)</f>
        <v>18</v>
      </c>
      <c r="BD14" s="85">
        <f>RANK(alpha1!O14,alpha1!$B14:$AA14)</f>
        <v>19</v>
      </c>
      <c r="BE14" s="85">
        <f>RANK(alpha1!P14,alpha1!$B14:$AA14)</f>
        <v>20</v>
      </c>
      <c r="BF14" s="85">
        <f>RANK(alpha1!Q14,alpha1!$B14:$AA14)</f>
        <v>4</v>
      </c>
      <c r="BG14" s="85">
        <f>RANK(alpha1!R14,alpha1!$B14:$AA14)</f>
        <v>3</v>
      </c>
      <c r="BH14" s="85">
        <f>RANK(alpha1!S14,alpha1!$B14:$AA14)</f>
        <v>1</v>
      </c>
      <c r="BI14" s="85">
        <f>RANK(alpha1!T14,alpha1!$B14:$AA14)</f>
        <v>11</v>
      </c>
      <c r="BJ14" s="85">
        <f>RANK(alpha1!U14,alpha1!$B14:$AA14)</f>
        <v>12</v>
      </c>
      <c r="BK14" s="85">
        <f>RANK(alpha1!V14,alpha1!$B14:$AA14)</f>
        <v>16</v>
      </c>
      <c r="BL14" s="85">
        <f>RANK(alpha1!W14,alpha1!$B14:$AA14)</f>
        <v>21</v>
      </c>
      <c r="BM14" s="85">
        <f>RANK(alpha1!X14,alpha1!$B14:$AA14)</f>
        <v>23</v>
      </c>
      <c r="BN14" s="85">
        <f>RANK(alpha1!Y14,alpha1!$B14:$AA14)</f>
        <v>26</v>
      </c>
      <c r="BO14" s="85">
        <f>RANK(alpha1!Z14,alpha1!$B14:$AA14)</f>
        <v>10</v>
      </c>
      <c r="BP14" s="85">
        <f>RANK(alpha1!AA14,alpha1!$B14:$AA14)</f>
        <v>9</v>
      </c>
    </row>
    <row r="15" spans="1:68" ht="90" customHeight="1" x14ac:dyDescent="0.25">
      <c r="A15" s="83" t="str">
        <f>formatting!C15</f>
        <v>Marker</v>
      </c>
      <c r="B15" s="84" t="str">
        <f>formatting!D15</f>
        <v>T10</v>
      </c>
      <c r="C15" s="85"/>
      <c r="D15" s="85"/>
      <c r="E15" s="85"/>
      <c r="F15" s="85">
        <f>'raw grasp info'!C15</f>
        <v>6</v>
      </c>
      <c r="G15" s="93">
        <f>grasp1!C15</f>
        <v>2</v>
      </c>
      <c r="H15" s="85">
        <f>'raw grasp info'!D15</f>
        <v>6</v>
      </c>
      <c r="I15" s="93">
        <f>grasp1!D15</f>
        <v>5</v>
      </c>
      <c r="J15" s="85" t="str">
        <f>'raw grasp info'!E15</f>
        <v>False</v>
      </c>
      <c r="K15" s="93" t="str">
        <f>grasp1!E15</f>
        <v>False</v>
      </c>
      <c r="L15" s="85" t="str">
        <f>'raw grasp info'!F15</f>
        <v>True</v>
      </c>
      <c r="M15" s="93" t="str">
        <f>grasp1!F15</f>
        <v>False</v>
      </c>
      <c r="N15" s="85" t="str">
        <f>'raw grasp info'!G15</f>
        <v>True</v>
      </c>
      <c r="O15" s="93" t="str">
        <f>grasp1!G15</f>
        <v>False</v>
      </c>
      <c r="P15" s="85">
        <f>RANK(alpha!B15,alpha!$B15:$AA15)</f>
        <v>7</v>
      </c>
      <c r="Q15" s="85">
        <f>RANK(alpha!C15,alpha!$B15:$AA15)</f>
        <v>9</v>
      </c>
      <c r="R15" s="85">
        <f>RANK(alpha!D15,alpha!$B15:$AA15)</f>
        <v>2</v>
      </c>
      <c r="S15" s="85">
        <f>RANK(alpha!E15,alpha!$B15:$AA15)</f>
        <v>20</v>
      </c>
      <c r="T15" s="85">
        <f>RANK(alpha!F15,alpha!$B15:$AA15)</f>
        <v>19</v>
      </c>
      <c r="U15" s="85">
        <f>RANK(alpha!G15,alpha!$B15:$AA15)</f>
        <v>26</v>
      </c>
      <c r="V15" s="85">
        <f>RANK(alpha!H15,alpha!$B15:$AA15)</f>
        <v>12</v>
      </c>
      <c r="W15" s="85">
        <f>RANK(alpha!I15,alpha!$B15:$AA15)</f>
        <v>13</v>
      </c>
      <c r="X15" s="85">
        <f>RANK(alpha!J15,alpha!$B15:$AA15)</f>
        <v>10</v>
      </c>
      <c r="Y15" s="85">
        <f>RANK(alpha!K15,alpha!$B15:$AA15)</f>
        <v>5</v>
      </c>
      <c r="Z15" s="85">
        <f>RANK(alpha!L15,alpha!$B15:$AA15)</f>
        <v>8</v>
      </c>
      <c r="AA15" s="85">
        <f>RANK(alpha!M15,alpha!$B15:$AA15)</f>
        <v>1</v>
      </c>
      <c r="AB15" s="85">
        <f>RANK(alpha!N15,alpha!$B15:$AA15)</f>
        <v>18</v>
      </c>
      <c r="AC15" s="85">
        <f>RANK(alpha!O15,alpha!$B15:$AA15)</f>
        <v>21</v>
      </c>
      <c r="AD15" s="85">
        <f>RANK(alpha!P15,alpha!$B15:$AA15)</f>
        <v>25</v>
      </c>
      <c r="AE15" s="85">
        <f>RANK(alpha!Q15,alpha!$B15:$AA15)</f>
        <v>14</v>
      </c>
      <c r="AF15" s="85">
        <f>RANK(alpha!R15,alpha!$B15:$AA15)</f>
        <v>15</v>
      </c>
      <c r="AG15" s="85">
        <f>RANK(alpha!S15,alpha!$B15:$AA15)</f>
        <v>11</v>
      </c>
      <c r="AH15" s="85">
        <f>RANK(alpha!T15,alpha!$B15:$AA15)</f>
        <v>4</v>
      </c>
      <c r="AI15" s="85">
        <f>RANK(alpha!U15,alpha!$B15:$AA15)</f>
        <v>6</v>
      </c>
      <c r="AJ15" s="85">
        <f>RANK(alpha!V15,alpha!$B15:$AA15)</f>
        <v>3</v>
      </c>
      <c r="AK15" s="85">
        <f>RANK(alpha!W15,alpha!$B15:$AA15)</f>
        <v>23</v>
      </c>
      <c r="AL15" s="85">
        <f>RANK(alpha!X15,alpha!$B15:$AA15)</f>
        <v>22</v>
      </c>
      <c r="AM15" s="85">
        <f>RANK(alpha!Y15,alpha!$B15:$AA15)</f>
        <v>24</v>
      </c>
      <c r="AN15" s="85">
        <f>RANK(alpha!Z15,alpha!$B15:$AA15)</f>
        <v>16</v>
      </c>
      <c r="AO15" s="85">
        <f>RANK(alpha!AA15,alpha!$B15:$AA15)</f>
        <v>17</v>
      </c>
      <c r="AQ15" s="85">
        <f>RANK(alpha1!B15,alpha1!$B15:$AA15)</f>
        <v>1</v>
      </c>
      <c r="AR15" s="85">
        <f>RANK(alpha1!C15,alpha1!$B15:$AA15)</f>
        <v>1</v>
      </c>
      <c r="AS15" s="85">
        <f>RANK(alpha1!D15,alpha1!$B15:$AA15)</f>
        <v>1</v>
      </c>
      <c r="AT15" s="85">
        <f>RANK(alpha1!E15,alpha1!$B15:$AA15)</f>
        <v>1</v>
      </c>
      <c r="AU15" s="85">
        <f>RANK(alpha1!F15,alpha1!$B15:$AA15)</f>
        <v>1</v>
      </c>
      <c r="AV15" s="85">
        <f>RANK(alpha1!G15,alpha1!$B15:$AA15)</f>
        <v>1</v>
      </c>
      <c r="AW15" s="85">
        <f>RANK(alpha1!H15,alpha1!$B15:$AA15)</f>
        <v>1</v>
      </c>
      <c r="AX15" s="85">
        <f>RANK(alpha1!I15,alpha1!$B15:$AA15)</f>
        <v>1</v>
      </c>
      <c r="AY15" s="85">
        <f>RANK(alpha1!J15,alpha1!$B15:$AA15)</f>
        <v>1</v>
      </c>
      <c r="AZ15" s="85">
        <f>RANK(alpha1!K15,alpha1!$B15:$AA15)</f>
        <v>1</v>
      </c>
      <c r="BA15" s="85">
        <f>RANK(alpha1!L15,alpha1!$B15:$AA15)</f>
        <v>1</v>
      </c>
      <c r="BB15" s="85">
        <f>RANK(alpha1!M15,alpha1!$B15:$AA15)</f>
        <v>1</v>
      </c>
      <c r="BC15" s="85">
        <f>RANK(alpha1!N15,alpha1!$B15:$AA15)</f>
        <v>1</v>
      </c>
      <c r="BD15" s="85">
        <f>RANK(alpha1!O15,alpha1!$B15:$AA15)</f>
        <v>1</v>
      </c>
      <c r="BE15" s="85">
        <f>RANK(alpha1!P15,alpha1!$B15:$AA15)</f>
        <v>1</v>
      </c>
      <c r="BF15" s="85">
        <f>RANK(alpha1!Q15,alpha1!$B15:$AA15)</f>
        <v>1</v>
      </c>
      <c r="BG15" s="85">
        <f>RANK(alpha1!R15,alpha1!$B15:$AA15)</f>
        <v>1</v>
      </c>
      <c r="BH15" s="85">
        <f>RANK(alpha1!S15,alpha1!$B15:$AA15)</f>
        <v>1</v>
      </c>
      <c r="BI15" s="85">
        <f>RANK(alpha1!T15,alpha1!$B15:$AA15)</f>
        <v>1</v>
      </c>
      <c r="BJ15" s="85">
        <f>RANK(alpha1!U15,alpha1!$B15:$AA15)</f>
        <v>1</v>
      </c>
      <c r="BK15" s="85">
        <f>RANK(alpha1!V15,alpha1!$B15:$AA15)</f>
        <v>1</v>
      </c>
      <c r="BL15" s="85">
        <f>RANK(alpha1!W15,alpha1!$B15:$AA15)</f>
        <v>1</v>
      </c>
      <c r="BM15" s="85">
        <f>RANK(alpha1!X15,alpha1!$B15:$AA15)</f>
        <v>1</v>
      </c>
      <c r="BN15" s="85">
        <f>RANK(alpha1!Y15,alpha1!$B15:$AA15)</f>
        <v>1</v>
      </c>
      <c r="BO15" s="85">
        <f>RANK(alpha1!Z15,alpha1!$B15:$AA15)</f>
        <v>1</v>
      </c>
      <c r="BP15" s="85">
        <f>RANK(alpha1!AA15,alpha1!$B15:$AA15)</f>
        <v>1</v>
      </c>
    </row>
    <row r="16" spans="1:68" ht="90" customHeight="1" x14ac:dyDescent="0.25">
      <c r="A16" s="83" t="str">
        <f>formatting!C16</f>
        <v>Marker</v>
      </c>
      <c r="B16" s="84" t="str">
        <f>formatting!D16</f>
        <v>T13</v>
      </c>
      <c r="C16" s="85"/>
      <c r="D16" s="85"/>
      <c r="E16" s="85"/>
      <c r="F16" s="85">
        <f>'raw grasp info'!C16</f>
        <v>7</v>
      </c>
      <c r="G16" s="93">
        <f>grasp1!C16</f>
        <v>2</v>
      </c>
      <c r="H16" s="85">
        <f>'raw grasp info'!D16</f>
        <v>6</v>
      </c>
      <c r="I16" s="93">
        <f>grasp1!D16</f>
        <v>5</v>
      </c>
      <c r="J16" s="85" t="str">
        <f>'raw grasp info'!E16</f>
        <v>False</v>
      </c>
      <c r="K16" s="93" t="str">
        <f>grasp1!E16</f>
        <v>False</v>
      </c>
      <c r="L16" s="85" t="str">
        <f>'raw grasp info'!F16</f>
        <v>True</v>
      </c>
      <c r="M16" s="93" t="str">
        <f>grasp1!F16</f>
        <v>False</v>
      </c>
      <c r="N16" s="85" t="str">
        <f>'raw grasp info'!G16</f>
        <v>True</v>
      </c>
      <c r="O16" s="93" t="str">
        <f>grasp1!G16</f>
        <v>False</v>
      </c>
      <c r="P16" s="85">
        <f>RANK(alpha!B16,alpha!$B16:$AA16)</f>
        <v>8</v>
      </c>
      <c r="Q16" s="85">
        <f>RANK(alpha!C16,alpha!$B16:$AA16)</f>
        <v>9</v>
      </c>
      <c r="R16" s="85">
        <f>RANK(alpha!D16,alpha!$B16:$AA16)</f>
        <v>2</v>
      </c>
      <c r="S16" s="85">
        <f>RANK(alpha!E16,alpha!$B16:$AA16)</f>
        <v>20</v>
      </c>
      <c r="T16" s="85">
        <f>RANK(alpha!F16,alpha!$B16:$AA16)</f>
        <v>19</v>
      </c>
      <c r="U16" s="85">
        <f>RANK(alpha!G16,alpha!$B16:$AA16)</f>
        <v>26</v>
      </c>
      <c r="V16" s="85">
        <f>RANK(alpha!H16,alpha!$B16:$AA16)</f>
        <v>14</v>
      </c>
      <c r="W16" s="85">
        <f>RANK(alpha!I16,alpha!$B16:$AA16)</f>
        <v>15</v>
      </c>
      <c r="X16" s="85">
        <f>RANK(alpha!J16,alpha!$B16:$AA16)</f>
        <v>10</v>
      </c>
      <c r="Y16" s="85">
        <f>RANK(alpha!K16,alpha!$B16:$AA16)</f>
        <v>4</v>
      </c>
      <c r="Z16" s="85">
        <f>RANK(alpha!L16,alpha!$B16:$AA16)</f>
        <v>6</v>
      </c>
      <c r="AA16" s="85">
        <f>RANK(alpha!M16,alpha!$B16:$AA16)</f>
        <v>1</v>
      </c>
      <c r="AB16" s="85">
        <f>RANK(alpha!N16,alpha!$B16:$AA16)</f>
        <v>18</v>
      </c>
      <c r="AC16" s="85">
        <f>RANK(alpha!O16,alpha!$B16:$AA16)</f>
        <v>21</v>
      </c>
      <c r="AD16" s="85">
        <f>RANK(alpha!P16,alpha!$B16:$AA16)</f>
        <v>25</v>
      </c>
      <c r="AE16" s="85">
        <f>RANK(alpha!Q16,alpha!$B16:$AA16)</f>
        <v>12</v>
      </c>
      <c r="AF16" s="85">
        <f>RANK(alpha!R16,alpha!$B16:$AA16)</f>
        <v>13</v>
      </c>
      <c r="AG16" s="85">
        <f>RANK(alpha!S16,alpha!$B16:$AA16)</f>
        <v>11</v>
      </c>
      <c r="AH16" s="85">
        <f>RANK(alpha!T16,alpha!$B16:$AA16)</f>
        <v>5</v>
      </c>
      <c r="AI16" s="85">
        <f>RANK(alpha!U16,alpha!$B16:$AA16)</f>
        <v>7</v>
      </c>
      <c r="AJ16" s="85">
        <f>RANK(alpha!V16,alpha!$B16:$AA16)</f>
        <v>3</v>
      </c>
      <c r="AK16" s="85">
        <f>RANK(alpha!W16,alpha!$B16:$AA16)</f>
        <v>23</v>
      </c>
      <c r="AL16" s="85">
        <f>RANK(alpha!X16,alpha!$B16:$AA16)</f>
        <v>22</v>
      </c>
      <c r="AM16" s="85">
        <f>RANK(alpha!Y16,alpha!$B16:$AA16)</f>
        <v>24</v>
      </c>
      <c r="AN16" s="85">
        <f>RANK(alpha!Z16,alpha!$B16:$AA16)</f>
        <v>16</v>
      </c>
      <c r="AO16" s="85">
        <f>RANK(alpha!AA16,alpha!$B16:$AA16)</f>
        <v>17</v>
      </c>
      <c r="AQ16" s="85">
        <f>RANK(alpha1!B16,alpha1!$B16:$AA16)</f>
        <v>1</v>
      </c>
      <c r="AR16" s="85">
        <f>RANK(alpha1!C16,alpha1!$B16:$AA16)</f>
        <v>1</v>
      </c>
      <c r="AS16" s="85">
        <f>RANK(alpha1!D16,alpha1!$B16:$AA16)</f>
        <v>1</v>
      </c>
      <c r="AT16" s="85">
        <f>RANK(alpha1!E16,alpha1!$B16:$AA16)</f>
        <v>1</v>
      </c>
      <c r="AU16" s="85">
        <f>RANK(alpha1!F16,alpha1!$B16:$AA16)</f>
        <v>1</v>
      </c>
      <c r="AV16" s="85">
        <f>RANK(alpha1!G16,alpha1!$B16:$AA16)</f>
        <v>1</v>
      </c>
      <c r="AW16" s="85">
        <f>RANK(alpha1!H16,alpha1!$B16:$AA16)</f>
        <v>1</v>
      </c>
      <c r="AX16" s="85">
        <f>RANK(alpha1!I16,alpha1!$B16:$AA16)</f>
        <v>1</v>
      </c>
      <c r="AY16" s="85">
        <f>RANK(alpha1!J16,alpha1!$B16:$AA16)</f>
        <v>1</v>
      </c>
      <c r="AZ16" s="85">
        <f>RANK(alpha1!K16,alpha1!$B16:$AA16)</f>
        <v>1</v>
      </c>
      <c r="BA16" s="85">
        <f>RANK(alpha1!L16,alpha1!$B16:$AA16)</f>
        <v>1</v>
      </c>
      <c r="BB16" s="85">
        <f>RANK(alpha1!M16,alpha1!$B16:$AA16)</f>
        <v>1</v>
      </c>
      <c r="BC16" s="85">
        <f>RANK(alpha1!N16,alpha1!$B16:$AA16)</f>
        <v>1</v>
      </c>
      <c r="BD16" s="85">
        <f>RANK(alpha1!O16,alpha1!$B16:$AA16)</f>
        <v>1</v>
      </c>
      <c r="BE16" s="85">
        <f>RANK(alpha1!P16,alpha1!$B16:$AA16)</f>
        <v>1</v>
      </c>
      <c r="BF16" s="85">
        <f>RANK(alpha1!Q16,alpha1!$B16:$AA16)</f>
        <v>1</v>
      </c>
      <c r="BG16" s="85">
        <f>RANK(alpha1!R16,alpha1!$B16:$AA16)</f>
        <v>1</v>
      </c>
      <c r="BH16" s="85">
        <f>RANK(alpha1!S16,alpha1!$B16:$AA16)</f>
        <v>1</v>
      </c>
      <c r="BI16" s="85">
        <f>RANK(alpha1!T16,alpha1!$B16:$AA16)</f>
        <v>1</v>
      </c>
      <c r="BJ16" s="85">
        <f>RANK(alpha1!U16,alpha1!$B16:$AA16)</f>
        <v>1</v>
      </c>
      <c r="BK16" s="85">
        <f>RANK(alpha1!V16,alpha1!$B16:$AA16)</f>
        <v>1</v>
      </c>
      <c r="BL16" s="85">
        <f>RANK(alpha1!W16,alpha1!$B16:$AA16)</f>
        <v>1</v>
      </c>
      <c r="BM16" s="85">
        <f>RANK(alpha1!X16,alpha1!$B16:$AA16)</f>
        <v>1</v>
      </c>
      <c r="BN16" s="85">
        <f>RANK(alpha1!Y16,alpha1!$B16:$AA16)</f>
        <v>1</v>
      </c>
      <c r="BO16" s="85">
        <f>RANK(alpha1!Z16,alpha1!$B16:$AA16)</f>
        <v>1</v>
      </c>
      <c r="BP16" s="85">
        <f>RANK(alpha1!AA16,alpha1!$B16:$AA16)</f>
        <v>1</v>
      </c>
    </row>
    <row r="17" spans="1:68" ht="90" customHeight="1" x14ac:dyDescent="0.25">
      <c r="A17" s="83" t="str">
        <f>formatting!C17</f>
        <v>Marker</v>
      </c>
      <c r="B17" s="84" t="str">
        <f>formatting!D17</f>
        <v>T16</v>
      </c>
      <c r="C17" s="85"/>
      <c r="D17" s="85"/>
      <c r="E17" s="85"/>
      <c r="F17" s="85">
        <f>'raw grasp info'!C17</f>
        <v>8</v>
      </c>
      <c r="G17" s="93">
        <f>grasp1!C17</f>
        <v>2</v>
      </c>
      <c r="H17" s="85">
        <f>'raw grasp info'!D17</f>
        <v>6</v>
      </c>
      <c r="I17" s="93">
        <f>grasp1!D17</f>
        <v>5</v>
      </c>
      <c r="J17" s="85" t="str">
        <f>'raw grasp info'!E17</f>
        <v>False</v>
      </c>
      <c r="K17" s="93" t="str">
        <f>grasp1!E17</f>
        <v>False</v>
      </c>
      <c r="L17" s="85" t="str">
        <f>'raw grasp info'!F17</f>
        <v>True</v>
      </c>
      <c r="M17" s="93" t="str">
        <f>grasp1!F17</f>
        <v>False</v>
      </c>
      <c r="N17" s="85" t="str">
        <f>'raw grasp info'!G17</f>
        <v>True</v>
      </c>
      <c r="O17" s="93" t="str">
        <f>grasp1!G17</f>
        <v>False</v>
      </c>
      <c r="P17" s="85">
        <f>RANK(alpha!B17,alpha!$B17:$AA17)</f>
        <v>14</v>
      </c>
      <c r="Q17" s="85">
        <f>RANK(alpha!C17,alpha!$B17:$AA17)</f>
        <v>13</v>
      </c>
      <c r="R17" s="85">
        <f>RANK(alpha!D17,alpha!$B17:$AA17)</f>
        <v>1</v>
      </c>
      <c r="S17" s="85">
        <f>RANK(alpha!E17,alpha!$B17:$AA17)</f>
        <v>12</v>
      </c>
      <c r="T17" s="85">
        <f>RANK(alpha!F17,alpha!$B17:$AA17)</f>
        <v>16</v>
      </c>
      <c r="U17" s="85">
        <f>RANK(alpha!G17,alpha!$B17:$AA17)</f>
        <v>2</v>
      </c>
      <c r="V17" s="85">
        <f>RANK(alpha!H17,alpha!$B17:$AA17)</f>
        <v>16</v>
      </c>
      <c r="W17" s="85">
        <f>RANK(alpha!I17,alpha!$B17:$AA17)</f>
        <v>19</v>
      </c>
      <c r="X17" s="85">
        <f>RANK(alpha!J17,alpha!$B17:$AA17)</f>
        <v>8</v>
      </c>
      <c r="Y17" s="85">
        <f>RANK(alpha!K17,alpha!$B17:$AA17)</f>
        <v>9</v>
      </c>
      <c r="Z17" s="85">
        <f>RANK(alpha!L17,alpha!$B17:$AA17)</f>
        <v>21</v>
      </c>
      <c r="AA17" s="85">
        <f>RANK(alpha!M17,alpha!$B17:$AA17)</f>
        <v>4</v>
      </c>
      <c r="AB17" s="85">
        <f>RANK(alpha!N17,alpha!$B17:$AA17)</f>
        <v>11</v>
      </c>
      <c r="AC17" s="85">
        <f>RANK(alpha!O17,alpha!$B17:$AA17)</f>
        <v>20</v>
      </c>
      <c r="AD17" s="85">
        <f>RANK(alpha!P17,alpha!$B17:$AA17)</f>
        <v>2</v>
      </c>
      <c r="AE17" s="85">
        <f>RANK(alpha!Q17,alpha!$B17:$AA17)</f>
        <v>10</v>
      </c>
      <c r="AF17" s="85">
        <f>RANK(alpha!R17,alpha!$B17:$AA17)</f>
        <v>23</v>
      </c>
      <c r="AG17" s="85">
        <f>RANK(alpha!S17,alpha!$B17:$AA17)</f>
        <v>5</v>
      </c>
      <c r="AH17" s="85">
        <f>RANK(alpha!T17,alpha!$B17:$AA17)</f>
        <v>15</v>
      </c>
      <c r="AI17" s="85">
        <f>RANK(alpha!U17,alpha!$B17:$AA17)</f>
        <v>22</v>
      </c>
      <c r="AJ17" s="85">
        <f>RANK(alpha!V17,alpha!$B17:$AA17)</f>
        <v>6</v>
      </c>
      <c r="AK17" s="85">
        <f>RANK(alpha!W17,alpha!$B17:$AA17)</f>
        <v>18</v>
      </c>
      <c r="AL17" s="85">
        <f>RANK(alpha!X17,alpha!$B17:$AA17)</f>
        <v>23</v>
      </c>
      <c r="AM17" s="85">
        <f>RANK(alpha!Y17,alpha!$B17:$AA17)</f>
        <v>6</v>
      </c>
      <c r="AN17" s="85">
        <f>RANK(alpha!Z17,alpha!$B17:$AA17)</f>
        <v>25</v>
      </c>
      <c r="AO17" s="85">
        <f>RANK(alpha!AA17,alpha!$B17:$AA17)</f>
        <v>25</v>
      </c>
      <c r="AQ17" s="85">
        <f>RANK(alpha1!B17,alpha1!$B17:$AA17)</f>
        <v>1</v>
      </c>
      <c r="AR17" s="85">
        <f>RANK(alpha1!C17,alpha1!$B17:$AA17)</f>
        <v>1</v>
      </c>
      <c r="AS17" s="85">
        <f>RANK(alpha1!D17,alpha1!$B17:$AA17)</f>
        <v>1</v>
      </c>
      <c r="AT17" s="85">
        <f>RANK(alpha1!E17,alpha1!$B17:$AA17)</f>
        <v>1</v>
      </c>
      <c r="AU17" s="85">
        <f>RANK(alpha1!F17,alpha1!$B17:$AA17)</f>
        <v>1</v>
      </c>
      <c r="AV17" s="85">
        <f>RANK(alpha1!G17,alpha1!$B17:$AA17)</f>
        <v>1</v>
      </c>
      <c r="AW17" s="85">
        <f>RANK(alpha1!H17,alpha1!$B17:$AA17)</f>
        <v>1</v>
      </c>
      <c r="AX17" s="85">
        <f>RANK(alpha1!I17,alpha1!$B17:$AA17)</f>
        <v>1</v>
      </c>
      <c r="AY17" s="85">
        <f>RANK(alpha1!J17,alpha1!$B17:$AA17)</f>
        <v>1</v>
      </c>
      <c r="AZ17" s="85">
        <f>RANK(alpha1!K17,alpha1!$B17:$AA17)</f>
        <v>1</v>
      </c>
      <c r="BA17" s="85">
        <f>RANK(alpha1!L17,alpha1!$B17:$AA17)</f>
        <v>1</v>
      </c>
      <c r="BB17" s="85">
        <f>RANK(alpha1!M17,alpha1!$B17:$AA17)</f>
        <v>1</v>
      </c>
      <c r="BC17" s="85">
        <f>RANK(alpha1!N17,alpha1!$B17:$AA17)</f>
        <v>1</v>
      </c>
      <c r="BD17" s="85">
        <f>RANK(alpha1!O17,alpha1!$B17:$AA17)</f>
        <v>1</v>
      </c>
      <c r="BE17" s="85">
        <f>RANK(alpha1!P17,alpha1!$B17:$AA17)</f>
        <v>1</v>
      </c>
      <c r="BF17" s="85">
        <f>RANK(alpha1!Q17,alpha1!$B17:$AA17)</f>
        <v>1</v>
      </c>
      <c r="BG17" s="85">
        <f>RANK(alpha1!R17,alpha1!$B17:$AA17)</f>
        <v>1</v>
      </c>
      <c r="BH17" s="85">
        <f>RANK(alpha1!S17,alpha1!$B17:$AA17)</f>
        <v>1</v>
      </c>
      <c r="BI17" s="85">
        <f>RANK(alpha1!T17,alpha1!$B17:$AA17)</f>
        <v>1</v>
      </c>
      <c r="BJ17" s="85">
        <f>RANK(alpha1!U17,alpha1!$B17:$AA17)</f>
        <v>1</v>
      </c>
      <c r="BK17" s="85">
        <f>RANK(alpha1!V17,alpha1!$B17:$AA17)</f>
        <v>1</v>
      </c>
      <c r="BL17" s="85">
        <f>RANK(alpha1!W17,alpha1!$B17:$AA17)</f>
        <v>1</v>
      </c>
      <c r="BM17" s="85">
        <f>RANK(alpha1!X17,alpha1!$B17:$AA17)</f>
        <v>1</v>
      </c>
      <c r="BN17" s="85">
        <f>RANK(alpha1!Y17,alpha1!$B17:$AA17)</f>
        <v>1</v>
      </c>
      <c r="BO17" s="85">
        <f>RANK(alpha1!Z17,alpha1!$B17:$AA17)</f>
        <v>1</v>
      </c>
      <c r="BP17" s="85">
        <f>RANK(alpha1!AA17,alpha1!$B17:$AA17)</f>
        <v>1</v>
      </c>
    </row>
    <row r="18" spans="1:68" ht="90" customHeight="1" x14ac:dyDescent="0.25">
      <c r="A18" s="83" t="str">
        <f>formatting!C18</f>
        <v>Marker</v>
      </c>
      <c r="B18" s="84" t="str">
        <f>formatting!D18</f>
        <v>T18</v>
      </c>
      <c r="C18" s="85"/>
      <c r="D18" s="85"/>
      <c r="E18" s="85"/>
      <c r="F18" s="85">
        <f>'raw grasp info'!C18</f>
        <v>5</v>
      </c>
      <c r="G18" s="93">
        <f>grasp1!C18</f>
        <v>3</v>
      </c>
      <c r="H18" s="85">
        <f>'raw grasp info'!D18</f>
        <v>6</v>
      </c>
      <c r="I18" s="93">
        <f>grasp1!D18</f>
        <v>6</v>
      </c>
      <c r="J18" s="85" t="str">
        <f>'raw grasp info'!E18</f>
        <v>False</v>
      </c>
      <c r="K18" s="93" t="str">
        <f>grasp1!E18</f>
        <v>False</v>
      </c>
      <c r="L18" s="85" t="str">
        <f>'raw grasp info'!F18</f>
        <v>True</v>
      </c>
      <c r="M18" s="93" t="str">
        <f>grasp1!F18</f>
        <v>True</v>
      </c>
      <c r="N18" s="85" t="str">
        <f>'raw grasp info'!G18</f>
        <v>True</v>
      </c>
      <c r="O18" s="93" t="str">
        <f>grasp1!G18</f>
        <v>False</v>
      </c>
      <c r="P18" s="85">
        <f>RANK(alpha!B18,alpha!$B18:$AA18)</f>
        <v>22</v>
      </c>
      <c r="Q18" s="85">
        <f>RANK(alpha!C18,alpha!$B18:$AA18)</f>
        <v>18</v>
      </c>
      <c r="R18" s="85">
        <f>RANK(alpha!D18,alpha!$B18:$AA18)</f>
        <v>20</v>
      </c>
      <c r="S18" s="85">
        <f>RANK(alpha!E18,alpha!$B18:$AA18)</f>
        <v>24</v>
      </c>
      <c r="T18" s="85">
        <f>RANK(alpha!F18,alpha!$B18:$AA18)</f>
        <v>25</v>
      </c>
      <c r="U18" s="85">
        <f>RANK(alpha!G18,alpha!$B18:$AA18)</f>
        <v>26</v>
      </c>
      <c r="V18" s="85">
        <f>RANK(alpha!H18,alpha!$B18:$AA18)</f>
        <v>21</v>
      </c>
      <c r="W18" s="85">
        <f>RANK(alpha!I18,alpha!$B18:$AA18)</f>
        <v>19</v>
      </c>
      <c r="X18" s="85">
        <f>RANK(alpha!J18,alpha!$B18:$AA18)</f>
        <v>23</v>
      </c>
      <c r="Y18" s="85">
        <f>RANK(alpha!K18,alpha!$B18:$AA18)</f>
        <v>3</v>
      </c>
      <c r="Z18" s="85">
        <f>RANK(alpha!L18,alpha!$B18:$AA18)</f>
        <v>5</v>
      </c>
      <c r="AA18" s="85">
        <f>RANK(alpha!M18,alpha!$B18:$AA18)</f>
        <v>2</v>
      </c>
      <c r="AB18" s="85">
        <f>RANK(alpha!N18,alpha!$B18:$AA18)</f>
        <v>7</v>
      </c>
      <c r="AC18" s="85">
        <f>RANK(alpha!O18,alpha!$B18:$AA18)</f>
        <v>9</v>
      </c>
      <c r="AD18" s="85">
        <f>RANK(alpha!P18,alpha!$B18:$AA18)</f>
        <v>4</v>
      </c>
      <c r="AE18" s="85">
        <f>RANK(alpha!Q18,alpha!$B18:$AA18)</f>
        <v>6</v>
      </c>
      <c r="AF18" s="85">
        <f>RANK(alpha!R18,alpha!$B18:$AA18)</f>
        <v>8</v>
      </c>
      <c r="AG18" s="85">
        <f>RANK(alpha!S18,alpha!$B18:$AA18)</f>
        <v>1</v>
      </c>
      <c r="AH18" s="85">
        <f>RANK(alpha!T18,alpha!$B18:$AA18)</f>
        <v>14</v>
      </c>
      <c r="AI18" s="85">
        <f>RANK(alpha!U18,alpha!$B18:$AA18)</f>
        <v>12</v>
      </c>
      <c r="AJ18" s="85">
        <f>RANK(alpha!V18,alpha!$B18:$AA18)</f>
        <v>13</v>
      </c>
      <c r="AK18" s="85">
        <f>RANK(alpha!W18,alpha!$B18:$AA18)</f>
        <v>16</v>
      </c>
      <c r="AL18" s="85">
        <f>RANK(alpha!X18,alpha!$B18:$AA18)</f>
        <v>15</v>
      </c>
      <c r="AM18" s="85">
        <f>RANK(alpha!Y18,alpha!$B18:$AA18)</f>
        <v>17</v>
      </c>
      <c r="AN18" s="85">
        <f>RANK(alpha!Z18,alpha!$B18:$AA18)</f>
        <v>10</v>
      </c>
      <c r="AO18" s="85">
        <f>RANK(alpha!AA18,alpha!$B18:$AA18)</f>
        <v>10</v>
      </c>
      <c r="AQ18" s="85">
        <f>RANK(alpha1!B18,alpha1!$B18:$AA18)</f>
        <v>1</v>
      </c>
      <c r="AR18" s="85">
        <f>RANK(alpha1!C18,alpha1!$B18:$AA18)</f>
        <v>1</v>
      </c>
      <c r="AS18" s="85">
        <f>RANK(alpha1!D18,alpha1!$B18:$AA18)</f>
        <v>1</v>
      </c>
      <c r="AT18" s="85">
        <f>RANK(alpha1!E18,alpha1!$B18:$AA18)</f>
        <v>1</v>
      </c>
      <c r="AU18" s="85">
        <f>RANK(alpha1!F18,alpha1!$B18:$AA18)</f>
        <v>1</v>
      </c>
      <c r="AV18" s="85">
        <f>RANK(alpha1!G18,alpha1!$B18:$AA18)</f>
        <v>1</v>
      </c>
      <c r="AW18" s="85">
        <f>RANK(alpha1!H18,alpha1!$B18:$AA18)</f>
        <v>1</v>
      </c>
      <c r="AX18" s="85">
        <f>RANK(alpha1!I18,alpha1!$B18:$AA18)</f>
        <v>1</v>
      </c>
      <c r="AY18" s="85">
        <f>RANK(alpha1!J18,alpha1!$B18:$AA18)</f>
        <v>1</v>
      </c>
      <c r="AZ18" s="85">
        <f>RANK(alpha1!K18,alpha1!$B18:$AA18)</f>
        <v>1</v>
      </c>
      <c r="BA18" s="85">
        <f>RANK(alpha1!L18,alpha1!$B18:$AA18)</f>
        <v>1</v>
      </c>
      <c r="BB18" s="85">
        <f>RANK(alpha1!M18,alpha1!$B18:$AA18)</f>
        <v>1</v>
      </c>
      <c r="BC18" s="85">
        <f>RANK(alpha1!N18,alpha1!$B18:$AA18)</f>
        <v>1</v>
      </c>
      <c r="BD18" s="85">
        <f>RANK(alpha1!O18,alpha1!$B18:$AA18)</f>
        <v>1</v>
      </c>
      <c r="BE18" s="85">
        <f>RANK(alpha1!P18,alpha1!$B18:$AA18)</f>
        <v>1</v>
      </c>
      <c r="BF18" s="85">
        <f>RANK(alpha1!Q18,alpha1!$B18:$AA18)</f>
        <v>1</v>
      </c>
      <c r="BG18" s="85">
        <f>RANK(alpha1!R18,alpha1!$B18:$AA18)</f>
        <v>1</v>
      </c>
      <c r="BH18" s="85">
        <f>RANK(alpha1!S18,alpha1!$B18:$AA18)</f>
        <v>1</v>
      </c>
      <c r="BI18" s="85">
        <f>RANK(alpha1!T18,alpha1!$B18:$AA18)</f>
        <v>1</v>
      </c>
      <c r="BJ18" s="85">
        <f>RANK(alpha1!U18,alpha1!$B18:$AA18)</f>
        <v>1</v>
      </c>
      <c r="BK18" s="85">
        <f>RANK(alpha1!V18,alpha1!$B18:$AA18)</f>
        <v>1</v>
      </c>
      <c r="BL18" s="85">
        <f>RANK(alpha1!W18,alpha1!$B18:$AA18)</f>
        <v>1</v>
      </c>
      <c r="BM18" s="85">
        <f>RANK(alpha1!X18,alpha1!$B18:$AA18)</f>
        <v>1</v>
      </c>
      <c r="BN18" s="85">
        <f>RANK(alpha1!Y18,alpha1!$B18:$AA18)</f>
        <v>1</v>
      </c>
      <c r="BO18" s="85">
        <f>RANK(alpha1!Z18,alpha1!$B18:$AA18)</f>
        <v>1</v>
      </c>
      <c r="BP18" s="85">
        <f>RANK(alpha1!AA18,alpha1!$B18:$AA18)</f>
        <v>1</v>
      </c>
    </row>
    <row r="19" spans="1:68" ht="90" customHeight="1" x14ac:dyDescent="0.25">
      <c r="A19" s="83" t="str">
        <f>formatting!C19</f>
        <v>Marker</v>
      </c>
      <c r="B19" s="84" t="str">
        <f>formatting!D19</f>
        <v>T9</v>
      </c>
      <c r="C19" s="85"/>
      <c r="D19" s="85"/>
      <c r="E19" s="85"/>
      <c r="F19" s="85">
        <f>'raw grasp info'!C19</f>
        <v>5</v>
      </c>
      <c r="G19" s="93">
        <f>grasp1!C19</f>
        <v>3</v>
      </c>
      <c r="H19" s="85">
        <f>'raw grasp info'!D19</f>
        <v>6</v>
      </c>
      <c r="I19" s="93">
        <f>grasp1!D19</f>
        <v>6</v>
      </c>
      <c r="J19" s="85" t="str">
        <f>'raw grasp info'!E19</f>
        <v>False</v>
      </c>
      <c r="K19" s="93" t="str">
        <f>grasp1!E19</f>
        <v>False</v>
      </c>
      <c r="L19" s="85" t="str">
        <f>'raw grasp info'!F19</f>
        <v>True</v>
      </c>
      <c r="M19" s="93" t="str">
        <f>grasp1!F19</f>
        <v>True</v>
      </c>
      <c r="N19" s="85" t="str">
        <f>'raw grasp info'!G19</f>
        <v>False</v>
      </c>
      <c r="O19" s="93" t="str">
        <f>grasp1!G19</f>
        <v>False</v>
      </c>
      <c r="P19" s="85">
        <f>RANK(alpha!B19,alpha!$B19:$AA19)</f>
        <v>6</v>
      </c>
      <c r="Q19" s="85">
        <f>RANK(alpha!C19,alpha!$B19:$AA19)</f>
        <v>6</v>
      </c>
      <c r="R19" s="85">
        <f>RANK(alpha!D19,alpha!$B19:$AA19)</f>
        <v>6</v>
      </c>
      <c r="S19" s="85">
        <f>RANK(alpha!E19,alpha!$B19:$AA19)</f>
        <v>4</v>
      </c>
      <c r="T19" s="85">
        <f>RANK(alpha!F19,alpha!$B19:$AA19)</f>
        <v>3</v>
      </c>
      <c r="U19" s="85">
        <f>RANK(alpha!G19,alpha!$B19:$AA19)</f>
        <v>1</v>
      </c>
      <c r="V19" s="85">
        <f>RANK(alpha!H19,alpha!$B19:$AA19)</f>
        <v>6</v>
      </c>
      <c r="W19" s="85">
        <f>RANK(alpha!I19,alpha!$B19:$AA19)</f>
        <v>5</v>
      </c>
      <c r="X19" s="85">
        <f>RANK(alpha!J19,alpha!$B19:$AA19)</f>
        <v>2</v>
      </c>
      <c r="Y19" s="85">
        <f>RANK(alpha!K19,alpha!$B19:$AA19)</f>
        <v>6</v>
      </c>
      <c r="Z19" s="85">
        <f>RANK(alpha!L19,alpha!$B19:$AA19)</f>
        <v>6</v>
      </c>
      <c r="AA19" s="85">
        <f>RANK(alpha!M19,alpha!$B19:$AA19)</f>
        <v>6</v>
      </c>
      <c r="AB19" s="85">
        <f>RANK(alpha!N19,alpha!$B19:$AA19)</f>
        <v>6</v>
      </c>
      <c r="AC19" s="85">
        <f>RANK(alpha!O19,alpha!$B19:$AA19)</f>
        <v>6</v>
      </c>
      <c r="AD19" s="85">
        <f>RANK(alpha!P19,alpha!$B19:$AA19)</f>
        <v>6</v>
      </c>
      <c r="AE19" s="85">
        <f>RANK(alpha!Q19,alpha!$B19:$AA19)</f>
        <v>6</v>
      </c>
      <c r="AF19" s="85">
        <f>RANK(alpha!R19,alpha!$B19:$AA19)</f>
        <v>6</v>
      </c>
      <c r="AG19" s="85">
        <f>RANK(alpha!S19,alpha!$B19:$AA19)</f>
        <v>6</v>
      </c>
      <c r="AH19" s="85">
        <f>RANK(alpha!T19,alpha!$B19:$AA19)</f>
        <v>6</v>
      </c>
      <c r="AI19" s="85">
        <f>RANK(alpha!U19,alpha!$B19:$AA19)</f>
        <v>6</v>
      </c>
      <c r="AJ19" s="85">
        <f>RANK(alpha!V19,alpha!$B19:$AA19)</f>
        <v>6</v>
      </c>
      <c r="AK19" s="85">
        <f>RANK(alpha!W19,alpha!$B19:$AA19)</f>
        <v>6</v>
      </c>
      <c r="AL19" s="85">
        <f>RANK(alpha!X19,alpha!$B19:$AA19)</f>
        <v>6</v>
      </c>
      <c r="AM19" s="85">
        <f>RANK(alpha!Y19,alpha!$B19:$AA19)</f>
        <v>6</v>
      </c>
      <c r="AN19" s="85">
        <f>RANK(alpha!Z19,alpha!$B19:$AA19)</f>
        <v>6</v>
      </c>
      <c r="AO19" s="85">
        <f>RANK(alpha!AA19,alpha!$B19:$AA19)</f>
        <v>6</v>
      </c>
      <c r="AQ19" s="85">
        <f>RANK(alpha1!B19,alpha1!$B19:$AA19)</f>
        <v>2</v>
      </c>
      <c r="AR19" s="85">
        <f>RANK(alpha1!C19,alpha1!$B19:$AA19)</f>
        <v>2</v>
      </c>
      <c r="AS19" s="85">
        <f>RANK(alpha1!D19,alpha1!$B19:$AA19)</f>
        <v>2</v>
      </c>
      <c r="AT19" s="85">
        <f>RANK(alpha1!E19,alpha1!$B19:$AA19)</f>
        <v>2</v>
      </c>
      <c r="AU19" s="85">
        <f>RANK(alpha1!F19,alpha1!$B19:$AA19)</f>
        <v>2</v>
      </c>
      <c r="AV19" s="85">
        <f>RANK(alpha1!G19,alpha1!$B19:$AA19)</f>
        <v>1</v>
      </c>
      <c r="AW19" s="85">
        <f>RANK(alpha1!H19,alpha1!$B19:$AA19)</f>
        <v>2</v>
      </c>
      <c r="AX19" s="85">
        <f>RANK(alpha1!I19,alpha1!$B19:$AA19)</f>
        <v>2</v>
      </c>
      <c r="AY19" s="85">
        <f>RANK(alpha1!J19,alpha1!$B19:$AA19)</f>
        <v>2</v>
      </c>
      <c r="AZ19" s="85">
        <f>RANK(alpha1!K19,alpha1!$B19:$AA19)</f>
        <v>2</v>
      </c>
      <c r="BA19" s="85">
        <f>RANK(alpha1!L19,alpha1!$B19:$AA19)</f>
        <v>2</v>
      </c>
      <c r="BB19" s="85">
        <f>RANK(alpha1!M19,alpha1!$B19:$AA19)</f>
        <v>2</v>
      </c>
      <c r="BC19" s="85">
        <f>RANK(alpha1!N19,alpha1!$B19:$AA19)</f>
        <v>2</v>
      </c>
      <c r="BD19" s="85">
        <f>RANK(alpha1!O19,alpha1!$B19:$AA19)</f>
        <v>2</v>
      </c>
      <c r="BE19" s="85">
        <f>RANK(alpha1!P19,alpha1!$B19:$AA19)</f>
        <v>2</v>
      </c>
      <c r="BF19" s="85">
        <f>RANK(alpha1!Q19,alpha1!$B19:$AA19)</f>
        <v>2</v>
      </c>
      <c r="BG19" s="85">
        <f>RANK(alpha1!R19,alpha1!$B19:$AA19)</f>
        <v>2</v>
      </c>
      <c r="BH19" s="85">
        <f>RANK(alpha1!S19,alpha1!$B19:$AA19)</f>
        <v>2</v>
      </c>
      <c r="BI19" s="85">
        <f>RANK(alpha1!T19,alpha1!$B19:$AA19)</f>
        <v>2</v>
      </c>
      <c r="BJ19" s="85">
        <f>RANK(alpha1!U19,alpha1!$B19:$AA19)</f>
        <v>2</v>
      </c>
      <c r="BK19" s="85">
        <f>RANK(alpha1!V19,alpha1!$B19:$AA19)</f>
        <v>2</v>
      </c>
      <c r="BL19" s="85">
        <f>RANK(alpha1!W19,alpha1!$B19:$AA19)</f>
        <v>2</v>
      </c>
      <c r="BM19" s="85">
        <f>RANK(alpha1!X19,alpha1!$B19:$AA19)</f>
        <v>2</v>
      </c>
      <c r="BN19" s="85">
        <f>RANK(alpha1!Y19,alpha1!$B19:$AA19)</f>
        <v>2</v>
      </c>
      <c r="BO19" s="85">
        <f>RANK(alpha1!Z19,alpha1!$B19:$AA19)</f>
        <v>2</v>
      </c>
      <c r="BP19" s="85">
        <f>RANK(alpha1!AA19,alpha1!$B19:$AA19)</f>
        <v>2</v>
      </c>
    </row>
    <row r="20" spans="1:68" ht="90" customHeight="1" x14ac:dyDescent="0.25">
      <c r="A20" s="83" t="str">
        <f>formatting!C20</f>
        <v>Marker Cap</v>
      </c>
      <c r="B20" s="84" t="str">
        <f>formatting!D20</f>
        <v>C16</v>
      </c>
      <c r="C20" s="85"/>
      <c r="D20" s="85"/>
      <c r="E20" s="85"/>
      <c r="F20" s="85">
        <f>'raw grasp info'!C20</f>
        <v>4</v>
      </c>
      <c r="G20" s="93">
        <f>grasp1!C20</f>
        <v>4</v>
      </c>
      <c r="H20" s="85">
        <f>'raw grasp info'!D20</f>
        <v>6</v>
      </c>
      <c r="I20" s="93">
        <f>grasp1!D20</f>
        <v>6</v>
      </c>
      <c r="J20" s="85" t="str">
        <f>'raw grasp info'!E20</f>
        <v>False</v>
      </c>
      <c r="K20" s="93" t="str">
        <f>grasp1!E20</f>
        <v>False</v>
      </c>
      <c r="L20" s="85" t="str">
        <f>'raw grasp info'!F20</f>
        <v>True</v>
      </c>
      <c r="M20" s="93" t="str">
        <f>grasp1!F20</f>
        <v>True</v>
      </c>
      <c r="N20" s="85" t="str">
        <f>'raw grasp info'!G20</f>
        <v>True</v>
      </c>
      <c r="O20" s="93" t="str">
        <f>grasp1!G20</f>
        <v>True</v>
      </c>
      <c r="P20" s="85">
        <f>RANK(alpha!B20,alpha!$B20:$AA20)</f>
        <v>15</v>
      </c>
      <c r="Q20" s="85">
        <f>RANK(alpha!C20,alpha!$B20:$AA20)</f>
        <v>11</v>
      </c>
      <c r="R20" s="85">
        <f>RANK(alpha!D20,alpha!$B20:$AA20)</f>
        <v>19</v>
      </c>
      <c r="S20" s="85">
        <f>RANK(alpha!E20,alpha!$B20:$AA20)</f>
        <v>15</v>
      </c>
      <c r="T20" s="85">
        <f>RANK(alpha!F20,alpha!$B20:$AA20)</f>
        <v>11</v>
      </c>
      <c r="U20" s="85">
        <f>RANK(alpha!G20,alpha!$B20:$AA20)</f>
        <v>19</v>
      </c>
      <c r="V20" s="85">
        <f>RANK(alpha!H20,alpha!$B20:$AA20)</f>
        <v>3</v>
      </c>
      <c r="W20" s="85">
        <f>RANK(alpha!I20,alpha!$B20:$AA20)</f>
        <v>7</v>
      </c>
      <c r="X20" s="85">
        <f>RANK(alpha!J20,alpha!$B20:$AA20)</f>
        <v>23</v>
      </c>
      <c r="Y20" s="85">
        <f>RANK(alpha!K20,alpha!$B20:$AA20)</f>
        <v>15</v>
      </c>
      <c r="Z20" s="85">
        <f>RANK(alpha!L20,alpha!$B20:$AA20)</f>
        <v>11</v>
      </c>
      <c r="AA20" s="85">
        <f>RANK(alpha!M20,alpha!$B20:$AA20)</f>
        <v>19</v>
      </c>
      <c r="AB20" s="85">
        <f>RANK(alpha!N20,alpha!$B20:$AA20)</f>
        <v>15</v>
      </c>
      <c r="AC20" s="85">
        <f>RANK(alpha!O20,alpha!$B20:$AA20)</f>
        <v>11</v>
      </c>
      <c r="AD20" s="85">
        <f>RANK(alpha!P20,alpha!$B20:$AA20)</f>
        <v>19</v>
      </c>
      <c r="AE20" s="85">
        <f>RANK(alpha!Q20,alpha!$B20:$AA20)</f>
        <v>3</v>
      </c>
      <c r="AF20" s="85">
        <f>RANK(alpha!R20,alpha!$B20:$AA20)</f>
        <v>7</v>
      </c>
      <c r="AG20" s="85">
        <f>RANK(alpha!S20,alpha!$B20:$AA20)</f>
        <v>23</v>
      </c>
      <c r="AH20" s="85">
        <f>RANK(alpha!T20,alpha!$B20:$AA20)</f>
        <v>3</v>
      </c>
      <c r="AI20" s="85">
        <f>RANK(alpha!U20,alpha!$B20:$AA20)</f>
        <v>7</v>
      </c>
      <c r="AJ20" s="85">
        <f>RANK(alpha!V20,alpha!$B20:$AA20)</f>
        <v>23</v>
      </c>
      <c r="AK20" s="85">
        <f>RANK(alpha!W20,alpha!$B20:$AA20)</f>
        <v>3</v>
      </c>
      <c r="AL20" s="85">
        <f>RANK(alpha!X20,alpha!$B20:$AA20)</f>
        <v>7</v>
      </c>
      <c r="AM20" s="85">
        <f>RANK(alpha!Y20,alpha!$B20:$AA20)</f>
        <v>23</v>
      </c>
      <c r="AN20" s="85">
        <f>RANK(alpha!Z20,alpha!$B20:$AA20)</f>
        <v>1</v>
      </c>
      <c r="AO20" s="85">
        <f>RANK(alpha!AA20,alpha!$B20:$AA20)</f>
        <v>2</v>
      </c>
      <c r="AQ20" s="85">
        <f>RANK(alpha1!B20,alpha1!$B20:$AA20)</f>
        <v>15</v>
      </c>
      <c r="AR20" s="85">
        <f>RANK(alpha1!C20,alpha1!$B20:$AA20)</f>
        <v>11</v>
      </c>
      <c r="AS20" s="85">
        <f>RANK(alpha1!D20,alpha1!$B20:$AA20)</f>
        <v>19</v>
      </c>
      <c r="AT20" s="85">
        <f>RANK(alpha1!E20,alpha1!$B20:$AA20)</f>
        <v>15</v>
      </c>
      <c r="AU20" s="85">
        <f>RANK(alpha1!F20,alpha1!$B20:$AA20)</f>
        <v>11</v>
      </c>
      <c r="AV20" s="85">
        <f>RANK(alpha1!G20,alpha1!$B20:$AA20)</f>
        <v>19</v>
      </c>
      <c r="AW20" s="85">
        <f>RANK(alpha1!H20,alpha1!$B20:$AA20)</f>
        <v>3</v>
      </c>
      <c r="AX20" s="85">
        <f>RANK(alpha1!I20,alpha1!$B20:$AA20)</f>
        <v>7</v>
      </c>
      <c r="AY20" s="85">
        <f>RANK(alpha1!J20,alpha1!$B20:$AA20)</f>
        <v>23</v>
      </c>
      <c r="AZ20" s="85">
        <f>RANK(alpha1!K20,alpha1!$B20:$AA20)</f>
        <v>15</v>
      </c>
      <c r="BA20" s="85">
        <f>RANK(alpha1!L20,alpha1!$B20:$AA20)</f>
        <v>11</v>
      </c>
      <c r="BB20" s="85">
        <f>RANK(alpha1!M20,alpha1!$B20:$AA20)</f>
        <v>19</v>
      </c>
      <c r="BC20" s="85">
        <f>RANK(alpha1!N20,alpha1!$B20:$AA20)</f>
        <v>15</v>
      </c>
      <c r="BD20" s="85">
        <f>RANK(alpha1!O20,alpha1!$B20:$AA20)</f>
        <v>11</v>
      </c>
      <c r="BE20" s="85">
        <f>RANK(alpha1!P20,alpha1!$B20:$AA20)</f>
        <v>19</v>
      </c>
      <c r="BF20" s="85">
        <f>RANK(alpha1!Q20,alpha1!$B20:$AA20)</f>
        <v>3</v>
      </c>
      <c r="BG20" s="85">
        <f>RANK(alpha1!R20,alpha1!$B20:$AA20)</f>
        <v>7</v>
      </c>
      <c r="BH20" s="85">
        <f>RANK(alpha1!S20,alpha1!$B20:$AA20)</f>
        <v>23</v>
      </c>
      <c r="BI20" s="85">
        <f>RANK(alpha1!T20,alpha1!$B20:$AA20)</f>
        <v>3</v>
      </c>
      <c r="BJ20" s="85">
        <f>RANK(alpha1!U20,alpha1!$B20:$AA20)</f>
        <v>7</v>
      </c>
      <c r="BK20" s="85">
        <f>RANK(alpha1!V20,alpha1!$B20:$AA20)</f>
        <v>23</v>
      </c>
      <c r="BL20" s="85">
        <f>RANK(alpha1!W20,alpha1!$B20:$AA20)</f>
        <v>3</v>
      </c>
      <c r="BM20" s="85">
        <f>RANK(alpha1!X20,alpha1!$B20:$AA20)</f>
        <v>7</v>
      </c>
      <c r="BN20" s="85">
        <f>RANK(alpha1!Y20,alpha1!$B20:$AA20)</f>
        <v>23</v>
      </c>
      <c r="BO20" s="85">
        <f>RANK(alpha1!Z20,alpha1!$B20:$AA20)</f>
        <v>1</v>
      </c>
      <c r="BP20" s="85">
        <f>RANK(alpha1!AA20,alpha1!$B20:$AA20)</f>
        <v>2</v>
      </c>
    </row>
    <row r="21" spans="1:68" ht="90" customHeight="1" x14ac:dyDescent="0.25">
      <c r="A21" s="83" t="str">
        <f>formatting!C21</f>
        <v>Marker Cap</v>
      </c>
      <c r="B21" s="84" t="str">
        <f>formatting!D21</f>
        <v>T17</v>
      </c>
      <c r="C21" s="85"/>
      <c r="D21" s="85"/>
      <c r="E21" s="85"/>
      <c r="F21" s="85">
        <f>'raw grasp info'!C21</f>
        <v>4</v>
      </c>
      <c r="G21" s="93">
        <f>grasp1!C21</f>
        <v>4</v>
      </c>
      <c r="H21" s="85">
        <f>'raw grasp info'!D21</f>
        <v>6</v>
      </c>
      <c r="I21" s="93">
        <f>grasp1!D21</f>
        <v>6</v>
      </c>
      <c r="J21" s="85" t="str">
        <f>'raw grasp info'!E21</f>
        <v>False</v>
      </c>
      <c r="K21" s="93" t="str">
        <f>grasp1!E21</f>
        <v>False</v>
      </c>
      <c r="L21" s="85" t="str">
        <f>'raw grasp info'!F21</f>
        <v>True</v>
      </c>
      <c r="M21" s="93" t="str">
        <f>grasp1!F21</f>
        <v>True</v>
      </c>
      <c r="N21" s="85" t="str">
        <f>'raw grasp info'!G21</f>
        <v>True</v>
      </c>
      <c r="O21" s="93" t="str">
        <f>grasp1!G21</f>
        <v>True</v>
      </c>
      <c r="P21" s="85">
        <f>RANK(alpha!B21,alpha!$B21:$AA21)</f>
        <v>15</v>
      </c>
      <c r="Q21" s="85">
        <f>RANK(alpha!C21,alpha!$B21:$AA21)</f>
        <v>11</v>
      </c>
      <c r="R21" s="85">
        <f>RANK(alpha!D21,alpha!$B21:$AA21)</f>
        <v>19</v>
      </c>
      <c r="S21" s="85">
        <f>RANK(alpha!E21,alpha!$B21:$AA21)</f>
        <v>15</v>
      </c>
      <c r="T21" s="85">
        <f>RANK(alpha!F21,alpha!$B21:$AA21)</f>
        <v>11</v>
      </c>
      <c r="U21" s="85">
        <f>RANK(alpha!G21,alpha!$B21:$AA21)</f>
        <v>19</v>
      </c>
      <c r="V21" s="85">
        <f>RANK(alpha!H21,alpha!$B21:$AA21)</f>
        <v>3</v>
      </c>
      <c r="W21" s="85">
        <f>RANK(alpha!I21,alpha!$B21:$AA21)</f>
        <v>7</v>
      </c>
      <c r="X21" s="85">
        <f>RANK(alpha!J21,alpha!$B21:$AA21)</f>
        <v>23</v>
      </c>
      <c r="Y21" s="85">
        <f>RANK(alpha!K21,alpha!$B21:$AA21)</f>
        <v>15</v>
      </c>
      <c r="Z21" s="85">
        <f>RANK(alpha!L21,alpha!$B21:$AA21)</f>
        <v>11</v>
      </c>
      <c r="AA21" s="85">
        <f>RANK(alpha!M21,alpha!$B21:$AA21)</f>
        <v>19</v>
      </c>
      <c r="AB21" s="85">
        <f>RANK(alpha!N21,alpha!$B21:$AA21)</f>
        <v>15</v>
      </c>
      <c r="AC21" s="85">
        <f>RANK(alpha!O21,alpha!$B21:$AA21)</f>
        <v>11</v>
      </c>
      <c r="AD21" s="85">
        <f>RANK(alpha!P21,alpha!$B21:$AA21)</f>
        <v>19</v>
      </c>
      <c r="AE21" s="85">
        <f>RANK(alpha!Q21,alpha!$B21:$AA21)</f>
        <v>3</v>
      </c>
      <c r="AF21" s="85">
        <f>RANK(alpha!R21,alpha!$B21:$AA21)</f>
        <v>7</v>
      </c>
      <c r="AG21" s="85">
        <f>RANK(alpha!S21,alpha!$B21:$AA21)</f>
        <v>23</v>
      </c>
      <c r="AH21" s="85">
        <f>RANK(alpha!T21,alpha!$B21:$AA21)</f>
        <v>3</v>
      </c>
      <c r="AI21" s="85">
        <f>RANK(alpha!U21,alpha!$B21:$AA21)</f>
        <v>7</v>
      </c>
      <c r="AJ21" s="85">
        <f>RANK(alpha!V21,alpha!$B21:$AA21)</f>
        <v>23</v>
      </c>
      <c r="AK21" s="85">
        <f>RANK(alpha!W21,alpha!$B21:$AA21)</f>
        <v>3</v>
      </c>
      <c r="AL21" s="85">
        <f>RANK(alpha!X21,alpha!$B21:$AA21)</f>
        <v>7</v>
      </c>
      <c r="AM21" s="85">
        <f>RANK(alpha!Y21,alpha!$B21:$AA21)</f>
        <v>23</v>
      </c>
      <c r="AN21" s="85">
        <f>RANK(alpha!Z21,alpha!$B21:$AA21)</f>
        <v>1</v>
      </c>
      <c r="AO21" s="85">
        <f>RANK(alpha!AA21,alpha!$B21:$AA21)</f>
        <v>2</v>
      </c>
      <c r="AQ21" s="85">
        <f>RANK(alpha1!B21,alpha1!$B21:$AA21)</f>
        <v>15</v>
      </c>
      <c r="AR21" s="85">
        <f>RANK(alpha1!C21,alpha1!$B21:$AA21)</f>
        <v>11</v>
      </c>
      <c r="AS21" s="85">
        <f>RANK(alpha1!D21,alpha1!$B21:$AA21)</f>
        <v>19</v>
      </c>
      <c r="AT21" s="85">
        <f>RANK(alpha1!E21,alpha1!$B21:$AA21)</f>
        <v>15</v>
      </c>
      <c r="AU21" s="85">
        <f>RANK(alpha1!F21,alpha1!$B21:$AA21)</f>
        <v>11</v>
      </c>
      <c r="AV21" s="85">
        <f>RANK(alpha1!G21,alpha1!$B21:$AA21)</f>
        <v>19</v>
      </c>
      <c r="AW21" s="85">
        <f>RANK(alpha1!H21,alpha1!$B21:$AA21)</f>
        <v>3</v>
      </c>
      <c r="AX21" s="85">
        <f>RANK(alpha1!I21,alpha1!$B21:$AA21)</f>
        <v>7</v>
      </c>
      <c r="AY21" s="85">
        <f>RANK(alpha1!J21,alpha1!$B21:$AA21)</f>
        <v>23</v>
      </c>
      <c r="AZ21" s="85">
        <f>RANK(alpha1!K21,alpha1!$B21:$AA21)</f>
        <v>15</v>
      </c>
      <c r="BA21" s="85">
        <f>RANK(alpha1!L21,alpha1!$B21:$AA21)</f>
        <v>11</v>
      </c>
      <c r="BB21" s="85">
        <f>RANK(alpha1!M21,alpha1!$B21:$AA21)</f>
        <v>19</v>
      </c>
      <c r="BC21" s="85">
        <f>RANK(alpha1!N21,alpha1!$B21:$AA21)</f>
        <v>15</v>
      </c>
      <c r="BD21" s="85">
        <f>RANK(alpha1!O21,alpha1!$B21:$AA21)</f>
        <v>11</v>
      </c>
      <c r="BE21" s="85">
        <f>RANK(alpha1!P21,alpha1!$B21:$AA21)</f>
        <v>19</v>
      </c>
      <c r="BF21" s="85">
        <f>RANK(alpha1!Q21,alpha1!$B21:$AA21)</f>
        <v>3</v>
      </c>
      <c r="BG21" s="85">
        <f>RANK(alpha1!R21,alpha1!$B21:$AA21)</f>
        <v>7</v>
      </c>
      <c r="BH21" s="85">
        <f>RANK(alpha1!S21,alpha1!$B21:$AA21)</f>
        <v>23</v>
      </c>
      <c r="BI21" s="85">
        <f>RANK(alpha1!T21,alpha1!$B21:$AA21)</f>
        <v>3</v>
      </c>
      <c r="BJ21" s="85">
        <f>RANK(alpha1!U21,alpha1!$B21:$AA21)</f>
        <v>7</v>
      </c>
      <c r="BK21" s="85">
        <f>RANK(alpha1!V21,alpha1!$B21:$AA21)</f>
        <v>23</v>
      </c>
      <c r="BL21" s="85">
        <f>RANK(alpha1!W21,alpha1!$B21:$AA21)</f>
        <v>3</v>
      </c>
      <c r="BM21" s="85">
        <f>RANK(alpha1!X21,alpha1!$B21:$AA21)</f>
        <v>7</v>
      </c>
      <c r="BN21" s="85">
        <f>RANK(alpha1!Y21,alpha1!$B21:$AA21)</f>
        <v>23</v>
      </c>
      <c r="BO21" s="85">
        <f>RANK(alpha1!Z21,alpha1!$B21:$AA21)</f>
        <v>1</v>
      </c>
      <c r="BP21" s="85">
        <f>RANK(alpha1!AA21,alpha1!$B21:$AA21)</f>
        <v>2</v>
      </c>
    </row>
    <row r="22" spans="1:68" ht="90" customHeight="1" x14ac:dyDescent="0.25">
      <c r="A22" s="83" t="str">
        <f>formatting!C22</f>
        <v>Marker Cap</v>
      </c>
      <c r="B22" s="84" t="str">
        <f>formatting!D22</f>
        <v>T53</v>
      </c>
      <c r="C22" s="85"/>
      <c r="D22" s="85"/>
      <c r="E22" s="85"/>
      <c r="F22" s="85">
        <f>'raw grasp info'!C22</f>
        <v>5</v>
      </c>
      <c r="G22" s="93">
        <f>grasp1!C22</f>
        <v>3</v>
      </c>
      <c r="H22" s="85">
        <f>'raw grasp info'!D22</f>
        <v>6</v>
      </c>
      <c r="I22" s="93">
        <f>grasp1!D22</f>
        <v>6</v>
      </c>
      <c r="J22" s="85" t="str">
        <f>'raw grasp info'!E22</f>
        <v>False</v>
      </c>
      <c r="K22" s="93" t="str">
        <f>grasp1!E22</f>
        <v>False</v>
      </c>
      <c r="L22" s="85" t="str">
        <f>'raw grasp info'!F22</f>
        <v>True</v>
      </c>
      <c r="M22" s="93" t="str">
        <f>grasp1!F22</f>
        <v>True</v>
      </c>
      <c r="N22" s="85" t="str">
        <f>'raw grasp info'!G22</f>
        <v>True</v>
      </c>
      <c r="O22" s="93" t="str">
        <f>grasp1!G22</f>
        <v>False</v>
      </c>
      <c r="P22" s="85">
        <f>RANK(alpha!B22,alpha!$B22:$AA22)</f>
        <v>17</v>
      </c>
      <c r="Q22" s="85">
        <f>RANK(alpha!C22,alpha!$B22:$AA22)</f>
        <v>25</v>
      </c>
      <c r="R22" s="85">
        <f>RANK(alpha!D22,alpha!$B22:$AA22)</f>
        <v>12</v>
      </c>
      <c r="S22" s="85">
        <f>RANK(alpha!E22,alpha!$B22:$AA22)</f>
        <v>16</v>
      </c>
      <c r="T22" s="85">
        <f>RANK(alpha!F22,alpha!$B22:$AA22)</f>
        <v>24</v>
      </c>
      <c r="U22" s="85">
        <f>RANK(alpha!G22,alpha!$B22:$AA22)</f>
        <v>10</v>
      </c>
      <c r="V22" s="85">
        <f>RANK(alpha!H22,alpha!$B22:$AA22)</f>
        <v>21</v>
      </c>
      <c r="W22" s="85">
        <f>RANK(alpha!I22,alpha!$B22:$AA22)</f>
        <v>26</v>
      </c>
      <c r="X22" s="85">
        <f>RANK(alpha!J22,alpha!$B22:$AA22)</f>
        <v>7</v>
      </c>
      <c r="Y22" s="85">
        <f>RANK(alpha!K22,alpha!$B22:$AA22)</f>
        <v>14</v>
      </c>
      <c r="Z22" s="85">
        <f>RANK(alpha!L22,alpha!$B22:$AA22)</f>
        <v>5</v>
      </c>
      <c r="AA22" s="85">
        <f>RANK(alpha!M22,alpha!$B22:$AA22)</f>
        <v>11</v>
      </c>
      <c r="AB22" s="85">
        <f>RANK(alpha!N22,alpha!$B22:$AA22)</f>
        <v>13</v>
      </c>
      <c r="AC22" s="85">
        <f>RANK(alpha!O22,alpha!$B22:$AA22)</f>
        <v>3</v>
      </c>
      <c r="AD22" s="85">
        <f>RANK(alpha!P22,alpha!$B22:$AA22)</f>
        <v>6</v>
      </c>
      <c r="AE22" s="85">
        <f>RANK(alpha!Q22,alpha!$B22:$AA22)</f>
        <v>8</v>
      </c>
      <c r="AF22" s="85">
        <f>RANK(alpha!R22,alpha!$B22:$AA22)</f>
        <v>2</v>
      </c>
      <c r="AG22" s="85">
        <f>RANK(alpha!S22,alpha!$B22:$AA22)</f>
        <v>1</v>
      </c>
      <c r="AH22" s="85">
        <f>RANK(alpha!T22,alpha!$B22:$AA22)</f>
        <v>20</v>
      </c>
      <c r="AI22" s="85">
        <f>RANK(alpha!U22,alpha!$B22:$AA22)</f>
        <v>18</v>
      </c>
      <c r="AJ22" s="85">
        <f>RANK(alpha!V22,alpha!$B22:$AA22)</f>
        <v>4</v>
      </c>
      <c r="AK22" s="85">
        <f>RANK(alpha!W22,alpha!$B22:$AA22)</f>
        <v>18</v>
      </c>
      <c r="AL22" s="85">
        <f>RANK(alpha!X22,alpha!$B22:$AA22)</f>
        <v>15</v>
      </c>
      <c r="AM22" s="85">
        <f>RANK(alpha!Y22,alpha!$B22:$AA22)</f>
        <v>9</v>
      </c>
      <c r="AN22" s="85">
        <f>RANK(alpha!Z22,alpha!$B22:$AA22)</f>
        <v>23</v>
      </c>
      <c r="AO22" s="85">
        <f>RANK(alpha!AA22,alpha!$B22:$AA22)</f>
        <v>22</v>
      </c>
      <c r="AQ22" s="85">
        <f>RANK(alpha1!B22,alpha1!$B22:$AA22)</f>
        <v>7</v>
      </c>
      <c r="AR22" s="85">
        <f>RANK(alpha1!C22,alpha1!$B22:$AA22)</f>
        <v>6</v>
      </c>
      <c r="AS22" s="85">
        <f>RANK(alpha1!D22,alpha1!$B22:$AA22)</f>
        <v>3</v>
      </c>
      <c r="AT22" s="85">
        <f>RANK(alpha1!E22,alpha1!$B22:$AA22)</f>
        <v>7</v>
      </c>
      <c r="AU22" s="85">
        <f>RANK(alpha1!F22,alpha1!$B22:$AA22)</f>
        <v>7</v>
      </c>
      <c r="AV22" s="85">
        <f>RANK(alpha1!G22,alpha1!$B22:$AA22)</f>
        <v>7</v>
      </c>
      <c r="AW22" s="85">
        <f>RANK(alpha1!H22,alpha1!$B22:$AA22)</f>
        <v>7</v>
      </c>
      <c r="AX22" s="85">
        <f>RANK(alpha1!I22,alpha1!$B22:$AA22)</f>
        <v>7</v>
      </c>
      <c r="AY22" s="85">
        <f>RANK(alpha1!J22,alpha1!$B22:$AA22)</f>
        <v>7</v>
      </c>
      <c r="AZ22" s="85">
        <f>RANK(alpha1!K22,alpha1!$B22:$AA22)</f>
        <v>7</v>
      </c>
      <c r="BA22" s="85">
        <f>RANK(alpha1!L22,alpha1!$B22:$AA22)</f>
        <v>4</v>
      </c>
      <c r="BB22" s="85">
        <f>RANK(alpha1!M22,alpha1!$B22:$AA22)</f>
        <v>2</v>
      </c>
      <c r="BC22" s="85">
        <f>RANK(alpha1!N22,alpha1!$B22:$AA22)</f>
        <v>7</v>
      </c>
      <c r="BD22" s="85">
        <f>RANK(alpha1!O22,alpha1!$B22:$AA22)</f>
        <v>7</v>
      </c>
      <c r="BE22" s="85">
        <f>RANK(alpha1!P22,alpha1!$B22:$AA22)</f>
        <v>7</v>
      </c>
      <c r="BF22" s="85">
        <f>RANK(alpha1!Q22,alpha1!$B22:$AA22)</f>
        <v>7</v>
      </c>
      <c r="BG22" s="85">
        <f>RANK(alpha1!R22,alpha1!$B22:$AA22)</f>
        <v>7</v>
      </c>
      <c r="BH22" s="85">
        <f>RANK(alpha1!S22,alpha1!$B22:$AA22)</f>
        <v>7</v>
      </c>
      <c r="BI22" s="85">
        <f>RANK(alpha1!T22,alpha1!$B22:$AA22)</f>
        <v>7</v>
      </c>
      <c r="BJ22" s="85">
        <f>RANK(alpha1!U22,alpha1!$B22:$AA22)</f>
        <v>5</v>
      </c>
      <c r="BK22" s="85">
        <f>RANK(alpha1!V22,alpha1!$B22:$AA22)</f>
        <v>1</v>
      </c>
      <c r="BL22" s="85">
        <f>RANK(alpha1!W22,alpha1!$B22:$AA22)</f>
        <v>7</v>
      </c>
      <c r="BM22" s="85">
        <f>RANK(alpha1!X22,alpha1!$B22:$AA22)</f>
        <v>7</v>
      </c>
      <c r="BN22" s="85">
        <f>RANK(alpha1!Y22,alpha1!$B22:$AA22)</f>
        <v>7</v>
      </c>
      <c r="BO22" s="85">
        <f>RANK(alpha1!Z22,alpha1!$B22:$AA22)</f>
        <v>7</v>
      </c>
      <c r="BP22" s="85">
        <f>RANK(alpha1!AA22,alpha1!$B22:$AA22)</f>
        <v>7</v>
      </c>
    </row>
    <row r="23" spans="1:68" ht="90" customHeight="1" x14ac:dyDescent="0.25">
      <c r="A23" s="83" t="str">
        <f>formatting!C23</f>
        <v>Kit</v>
      </c>
      <c r="B23" s="84" t="str">
        <f>formatting!D23</f>
        <v>C11</v>
      </c>
      <c r="C23" s="85"/>
      <c r="D23" s="85"/>
      <c r="E23" s="85"/>
      <c r="F23" s="85">
        <f>'raw grasp info'!C23</f>
        <v>18</v>
      </c>
      <c r="G23" s="93">
        <f>grasp1!C23</f>
        <v>4</v>
      </c>
      <c r="H23" s="85">
        <f>'raw grasp info'!D23</f>
        <v>6</v>
      </c>
      <c r="I23" s="93">
        <f>grasp1!D23</f>
        <v>6</v>
      </c>
      <c r="J23" s="85" t="str">
        <f>'raw grasp info'!E23</f>
        <v>False</v>
      </c>
      <c r="K23" s="93" t="str">
        <f>grasp1!E23</f>
        <v>False</v>
      </c>
      <c r="L23" s="85" t="str">
        <f>'raw grasp info'!F23</f>
        <v>True</v>
      </c>
      <c r="M23" s="93" t="str">
        <f>grasp1!F23</f>
        <v>True</v>
      </c>
      <c r="N23" s="85" t="str">
        <f>'raw grasp info'!G23</f>
        <v>False</v>
      </c>
      <c r="O23" s="93" t="str">
        <f>grasp1!G23</f>
        <v>True</v>
      </c>
      <c r="P23" s="85">
        <f>RANK(alpha!B23,alpha!$B23:$AA23)</f>
        <v>21</v>
      </c>
      <c r="Q23" s="85">
        <f>RANK(alpha!C23,alpha!$B23:$AA23)</f>
        <v>12</v>
      </c>
      <c r="R23" s="85">
        <f>RANK(alpha!D23,alpha!$B23:$AA23)</f>
        <v>18</v>
      </c>
      <c r="S23" s="85">
        <f>RANK(alpha!E23,alpha!$B23:$AA23)</f>
        <v>24</v>
      </c>
      <c r="T23" s="85">
        <f>RANK(alpha!F23,alpha!$B23:$AA23)</f>
        <v>11</v>
      </c>
      <c r="U23" s="85">
        <f>RANK(alpha!G23,alpha!$B23:$AA23)</f>
        <v>16</v>
      </c>
      <c r="V23" s="85">
        <f>RANK(alpha!H23,alpha!$B23:$AA23)</f>
        <v>23</v>
      </c>
      <c r="W23" s="85">
        <f>RANK(alpha!I23,alpha!$B23:$AA23)</f>
        <v>10</v>
      </c>
      <c r="X23" s="85">
        <f>RANK(alpha!J23,alpha!$B23:$AA23)</f>
        <v>17</v>
      </c>
      <c r="Y23" s="85">
        <f>RANK(alpha!K23,alpha!$B23:$AA23)</f>
        <v>14</v>
      </c>
      <c r="Z23" s="85">
        <f>RANK(alpha!L23,alpha!$B23:$AA23)</f>
        <v>4</v>
      </c>
      <c r="AA23" s="85">
        <f>RANK(alpha!M23,alpha!$B23:$AA23)</f>
        <v>8</v>
      </c>
      <c r="AB23" s="85">
        <f>RANK(alpha!N23,alpha!$B23:$AA23)</f>
        <v>22</v>
      </c>
      <c r="AC23" s="85">
        <f>RANK(alpha!O23,alpha!$B23:$AA23)</f>
        <v>3</v>
      </c>
      <c r="AD23" s="85">
        <f>RANK(alpha!P23,alpha!$B23:$AA23)</f>
        <v>9</v>
      </c>
      <c r="AE23" s="85">
        <f>RANK(alpha!Q23,alpha!$B23:$AA23)</f>
        <v>19</v>
      </c>
      <c r="AF23" s="85">
        <f>RANK(alpha!R23,alpha!$B23:$AA23)</f>
        <v>2</v>
      </c>
      <c r="AG23" s="85">
        <f>RANK(alpha!S23,alpha!$B23:$AA23)</f>
        <v>5</v>
      </c>
      <c r="AH23" s="85">
        <f>RANK(alpha!T23,alpha!$B23:$AA23)</f>
        <v>20</v>
      </c>
      <c r="AI23" s="85">
        <f>RANK(alpha!U23,alpha!$B23:$AA23)</f>
        <v>6</v>
      </c>
      <c r="AJ23" s="85">
        <f>RANK(alpha!V23,alpha!$B23:$AA23)</f>
        <v>13</v>
      </c>
      <c r="AK23" s="85">
        <f>RANK(alpha!W23,alpha!$B23:$AA23)</f>
        <v>25</v>
      </c>
      <c r="AL23" s="85">
        <f>RANK(alpha!X23,alpha!$B23:$AA23)</f>
        <v>7</v>
      </c>
      <c r="AM23" s="85">
        <f>RANK(alpha!Y23,alpha!$B23:$AA23)</f>
        <v>15</v>
      </c>
      <c r="AN23" s="85">
        <f>RANK(alpha!Z23,alpha!$B23:$AA23)</f>
        <v>26</v>
      </c>
      <c r="AO23" s="85">
        <f>RANK(alpha!AA23,alpha!$B23:$AA23)</f>
        <v>1</v>
      </c>
      <c r="AQ23" s="85">
        <f>RANK(alpha1!B23,alpha1!$B23:$AA23)</f>
        <v>21</v>
      </c>
      <c r="AR23" s="85">
        <f>RANK(alpha1!C23,alpha1!$B23:$AA23)</f>
        <v>22</v>
      </c>
      <c r="AS23" s="85">
        <f>RANK(alpha1!D23,alpha1!$B23:$AA23)</f>
        <v>12</v>
      </c>
      <c r="AT23" s="85">
        <f>RANK(alpha1!E23,alpha1!$B23:$AA23)</f>
        <v>23</v>
      </c>
      <c r="AU23" s="85">
        <f>RANK(alpha1!F23,alpha1!$B23:$AA23)</f>
        <v>14</v>
      </c>
      <c r="AV23" s="85">
        <f>RANK(alpha1!G23,alpha1!$B23:$AA23)</f>
        <v>9</v>
      </c>
      <c r="AW23" s="85">
        <f>RANK(alpha1!H23,alpha1!$B23:$AA23)</f>
        <v>25</v>
      </c>
      <c r="AX23" s="85">
        <f>RANK(alpha1!I23,alpha1!$B23:$AA23)</f>
        <v>19</v>
      </c>
      <c r="AY23" s="85">
        <f>RANK(alpha1!J23,alpha1!$B23:$AA23)</f>
        <v>8</v>
      </c>
      <c r="AZ23" s="85">
        <f>RANK(alpha1!K23,alpha1!$B23:$AA23)</f>
        <v>10</v>
      </c>
      <c r="BA23" s="85">
        <f>RANK(alpha1!L23,alpha1!$B23:$AA23)</f>
        <v>11</v>
      </c>
      <c r="BB23" s="85">
        <f>RANK(alpha1!M23,alpha1!$B23:$AA23)</f>
        <v>3</v>
      </c>
      <c r="BC23" s="85">
        <f>RANK(alpha1!N23,alpha1!$B23:$AA23)</f>
        <v>16</v>
      </c>
      <c r="BD23" s="85">
        <f>RANK(alpha1!O23,alpha1!$B23:$AA23)</f>
        <v>4</v>
      </c>
      <c r="BE23" s="85">
        <f>RANK(alpha1!P23,alpha1!$B23:$AA23)</f>
        <v>2</v>
      </c>
      <c r="BF23" s="85">
        <f>RANK(alpha1!Q23,alpha1!$B23:$AA23)</f>
        <v>15</v>
      </c>
      <c r="BG23" s="85">
        <f>RANK(alpha1!R23,alpha1!$B23:$AA23)</f>
        <v>5</v>
      </c>
      <c r="BH23" s="85">
        <f>RANK(alpha1!S23,alpha1!$B23:$AA23)</f>
        <v>1</v>
      </c>
      <c r="BI23" s="85">
        <f>RANK(alpha1!T23,alpha1!$B23:$AA23)</f>
        <v>17</v>
      </c>
      <c r="BJ23" s="85">
        <f>RANK(alpha1!U23,alpha1!$B23:$AA23)</f>
        <v>18</v>
      </c>
      <c r="BK23" s="85">
        <f>RANK(alpha1!V23,alpha1!$B23:$AA23)</f>
        <v>6</v>
      </c>
      <c r="BL23" s="85">
        <f>RANK(alpha1!W23,alpha1!$B23:$AA23)</f>
        <v>24</v>
      </c>
      <c r="BM23" s="85">
        <f>RANK(alpha1!X23,alpha1!$B23:$AA23)</f>
        <v>13</v>
      </c>
      <c r="BN23" s="85">
        <f>RANK(alpha1!Y23,alpha1!$B23:$AA23)</f>
        <v>7</v>
      </c>
      <c r="BO23" s="85">
        <f>RANK(alpha1!Z23,alpha1!$B23:$AA23)</f>
        <v>26</v>
      </c>
      <c r="BP23" s="85">
        <f>RANK(alpha1!AA23,alpha1!$B23:$AA23)</f>
        <v>19</v>
      </c>
    </row>
    <row r="24" spans="1:68" ht="90" customHeight="1" x14ac:dyDescent="0.25">
      <c r="A24" s="83" t="str">
        <f>formatting!C24</f>
        <v>Kit</v>
      </c>
      <c r="B24" s="84" t="str">
        <f>formatting!D24</f>
        <v>C6</v>
      </c>
      <c r="C24" s="85"/>
      <c r="D24" s="85"/>
      <c r="E24" s="85"/>
      <c r="F24" s="85">
        <f>'raw grasp info'!C24</f>
        <v>5</v>
      </c>
      <c r="G24" s="93">
        <f>grasp1!C24</f>
        <v>4</v>
      </c>
      <c r="H24" s="85">
        <f>'raw grasp info'!D24</f>
        <v>6</v>
      </c>
      <c r="I24" s="93">
        <f>grasp1!D24</f>
        <v>6</v>
      </c>
      <c r="J24" s="85" t="str">
        <f>'raw grasp info'!E24</f>
        <v>False</v>
      </c>
      <c r="K24" s="93" t="str">
        <f>grasp1!E24</f>
        <v>False</v>
      </c>
      <c r="L24" s="85" t="str">
        <f>'raw grasp info'!F24</f>
        <v>True</v>
      </c>
      <c r="M24" s="93" t="str">
        <f>grasp1!F24</f>
        <v>True</v>
      </c>
      <c r="N24" s="85" t="str">
        <f>'raw grasp info'!G24</f>
        <v>True</v>
      </c>
      <c r="O24" s="93" t="str">
        <f>grasp1!G24</f>
        <v>True</v>
      </c>
      <c r="P24" s="85">
        <f>RANK(alpha!B24,alpha!$B24:$AA24)</f>
        <v>23</v>
      </c>
      <c r="Q24" s="85">
        <f>RANK(alpha!C24,alpha!$B24:$AA24)</f>
        <v>19</v>
      </c>
      <c r="R24" s="85">
        <f>RANK(alpha!D24,alpha!$B24:$AA24)</f>
        <v>11</v>
      </c>
      <c r="S24" s="85">
        <f>RANK(alpha!E24,alpha!$B24:$AA24)</f>
        <v>20</v>
      </c>
      <c r="T24" s="85">
        <f>RANK(alpha!F24,alpha!$B24:$AA24)</f>
        <v>12</v>
      </c>
      <c r="U24" s="85">
        <f>RANK(alpha!G24,alpha!$B24:$AA24)</f>
        <v>12</v>
      </c>
      <c r="V24" s="85">
        <f>RANK(alpha!H24,alpha!$B24:$AA24)</f>
        <v>22</v>
      </c>
      <c r="W24" s="85">
        <f>RANK(alpha!I24,alpha!$B24:$AA24)</f>
        <v>21</v>
      </c>
      <c r="X24" s="85">
        <f>RANK(alpha!J24,alpha!$B24:$AA24)</f>
        <v>7</v>
      </c>
      <c r="Y24" s="85">
        <f>RANK(alpha!K24,alpha!$B24:$AA24)</f>
        <v>10</v>
      </c>
      <c r="Z24" s="85">
        <f>RANK(alpha!L24,alpha!$B24:$AA24)</f>
        <v>3</v>
      </c>
      <c r="AA24" s="85">
        <f>RANK(alpha!M24,alpha!$B24:$AA24)</f>
        <v>3</v>
      </c>
      <c r="AB24" s="85">
        <f>RANK(alpha!N24,alpha!$B24:$AA24)</f>
        <v>14</v>
      </c>
      <c r="AC24" s="85">
        <f>RANK(alpha!O24,alpha!$B24:$AA24)</f>
        <v>6</v>
      </c>
      <c r="AD24" s="85">
        <f>RANK(alpha!P24,alpha!$B24:$AA24)</f>
        <v>5</v>
      </c>
      <c r="AE24" s="85">
        <f>RANK(alpha!Q24,alpha!$B24:$AA24)</f>
        <v>17</v>
      </c>
      <c r="AF24" s="85">
        <f>RANK(alpha!R24,alpha!$B24:$AA24)</f>
        <v>2</v>
      </c>
      <c r="AG24" s="85">
        <f>RANK(alpha!S24,alpha!$B24:$AA24)</f>
        <v>1</v>
      </c>
      <c r="AH24" s="85">
        <f>RANK(alpha!T24,alpha!$B24:$AA24)</f>
        <v>25</v>
      </c>
      <c r="AI24" s="85">
        <f>RANK(alpha!U24,alpha!$B24:$AA24)</f>
        <v>9</v>
      </c>
      <c r="AJ24" s="85">
        <f>RANK(alpha!V24,alpha!$B24:$AA24)</f>
        <v>16</v>
      </c>
      <c r="AK24" s="85">
        <f>RANK(alpha!W24,alpha!$B24:$AA24)</f>
        <v>24</v>
      </c>
      <c r="AL24" s="85">
        <f>RANK(alpha!X24,alpha!$B24:$AA24)</f>
        <v>8</v>
      </c>
      <c r="AM24" s="85">
        <f>RANK(alpha!Y24,alpha!$B24:$AA24)</f>
        <v>18</v>
      </c>
      <c r="AN24" s="85">
        <f>RANK(alpha!Z24,alpha!$B24:$AA24)</f>
        <v>26</v>
      </c>
      <c r="AO24" s="85">
        <f>RANK(alpha!AA24,alpha!$B24:$AA24)</f>
        <v>14</v>
      </c>
      <c r="AQ24" s="85">
        <f>RANK(alpha1!B24,alpha1!$B24:$AA24)</f>
        <v>16</v>
      </c>
      <c r="AR24" s="85">
        <f>RANK(alpha1!C24,alpha1!$B24:$AA24)</f>
        <v>17</v>
      </c>
      <c r="AS24" s="85">
        <f>RANK(alpha1!D24,alpha1!$B24:$AA24)</f>
        <v>9</v>
      </c>
      <c r="AT24" s="85">
        <f>RANK(alpha1!E24,alpha1!$B24:$AA24)</f>
        <v>19</v>
      </c>
      <c r="AU24" s="85">
        <f>RANK(alpha1!F24,alpha1!$B24:$AA24)</f>
        <v>11</v>
      </c>
      <c r="AV24" s="85">
        <f>RANK(alpha1!G24,alpha1!$B24:$AA24)</f>
        <v>10</v>
      </c>
      <c r="AW24" s="85">
        <f>RANK(alpha1!H24,alpha1!$B24:$AA24)</f>
        <v>20</v>
      </c>
      <c r="AX24" s="85">
        <f>RANK(alpha1!I24,alpha1!$B24:$AA24)</f>
        <v>18</v>
      </c>
      <c r="AY24" s="85">
        <f>RANK(alpha1!J24,alpha1!$B24:$AA24)</f>
        <v>7</v>
      </c>
      <c r="AZ24" s="85">
        <f>RANK(alpha1!K24,alpha1!$B24:$AA24)</f>
        <v>21</v>
      </c>
      <c r="BA24" s="85">
        <f>RANK(alpha1!L24,alpha1!$B24:$AA24)</f>
        <v>3</v>
      </c>
      <c r="BB24" s="85">
        <f>RANK(alpha1!M24,alpha1!$B24:$AA24)</f>
        <v>6</v>
      </c>
      <c r="BC24" s="85">
        <f>RANK(alpha1!N24,alpha1!$B24:$AA24)</f>
        <v>21</v>
      </c>
      <c r="BD24" s="85">
        <f>RANK(alpha1!O24,alpha1!$B24:$AA24)</f>
        <v>4</v>
      </c>
      <c r="BE24" s="85">
        <f>RANK(alpha1!P24,alpha1!$B24:$AA24)</f>
        <v>5</v>
      </c>
      <c r="BF24" s="85">
        <f>RANK(alpha1!Q24,alpha1!$B24:$AA24)</f>
        <v>25</v>
      </c>
      <c r="BG24" s="85">
        <f>RANK(alpha1!R24,alpha1!$B24:$AA24)</f>
        <v>1</v>
      </c>
      <c r="BH24" s="85">
        <f>RANK(alpha1!S24,alpha1!$B24:$AA24)</f>
        <v>2</v>
      </c>
      <c r="BI24" s="85">
        <f>RANK(alpha1!T24,alpha1!$B24:$AA24)</f>
        <v>23</v>
      </c>
      <c r="BJ24" s="85">
        <f>RANK(alpha1!U24,alpha1!$B24:$AA24)</f>
        <v>14</v>
      </c>
      <c r="BK24" s="85">
        <f>RANK(alpha1!V24,alpha1!$B24:$AA24)</f>
        <v>12</v>
      </c>
      <c r="BL24" s="85">
        <f>RANK(alpha1!W24,alpha1!$B24:$AA24)</f>
        <v>23</v>
      </c>
      <c r="BM24" s="85">
        <f>RANK(alpha1!X24,alpha1!$B24:$AA24)</f>
        <v>8</v>
      </c>
      <c r="BN24" s="85">
        <f>RANK(alpha1!Y24,alpha1!$B24:$AA24)</f>
        <v>13</v>
      </c>
      <c r="BO24" s="85">
        <f>RANK(alpha1!Z24,alpha1!$B24:$AA24)</f>
        <v>26</v>
      </c>
      <c r="BP24" s="85">
        <f>RANK(alpha1!AA24,alpha1!$B24:$AA24)</f>
        <v>15</v>
      </c>
    </row>
    <row r="25" spans="1:68" ht="90" customHeight="1" x14ac:dyDescent="0.25">
      <c r="A25" s="83" t="str">
        <f>formatting!C25</f>
        <v>Kit</v>
      </c>
      <c r="B25" s="84" t="str">
        <f>formatting!D25</f>
        <v>C7</v>
      </c>
      <c r="C25" s="85"/>
      <c r="D25" s="85"/>
      <c r="E25" s="85"/>
      <c r="F25" s="85">
        <f>'raw grasp info'!C25</f>
        <v>4</v>
      </c>
      <c r="G25" s="93">
        <f>grasp1!C25</f>
        <v>4</v>
      </c>
      <c r="H25" s="85">
        <f>'raw grasp info'!D25</f>
        <v>6</v>
      </c>
      <c r="I25" s="93">
        <f>grasp1!D25</f>
        <v>6</v>
      </c>
      <c r="J25" s="85" t="str">
        <f>'raw grasp info'!E25</f>
        <v>False</v>
      </c>
      <c r="K25" s="93" t="str">
        <f>grasp1!E25</f>
        <v>False</v>
      </c>
      <c r="L25" s="85" t="str">
        <f>'raw grasp info'!F25</f>
        <v>True</v>
      </c>
      <c r="M25" s="93" t="str">
        <f>grasp1!F25</f>
        <v>True</v>
      </c>
      <c r="N25" s="85" t="str">
        <f>'raw grasp info'!G25</f>
        <v>True</v>
      </c>
      <c r="O25" s="93" t="str">
        <f>grasp1!G25</f>
        <v>True</v>
      </c>
      <c r="P25" s="85">
        <f>RANK(alpha!B25,alpha!$B25:$AA25)</f>
        <v>22</v>
      </c>
      <c r="Q25" s="85">
        <f>RANK(alpha!C25,alpha!$B25:$AA25)</f>
        <v>19</v>
      </c>
      <c r="R25" s="85">
        <f>RANK(alpha!D25,alpha!$B25:$AA25)</f>
        <v>11</v>
      </c>
      <c r="S25" s="85">
        <f>RANK(alpha!E25,alpha!$B25:$AA25)</f>
        <v>19</v>
      </c>
      <c r="T25" s="85">
        <f>RANK(alpha!F25,alpha!$B25:$AA25)</f>
        <v>13</v>
      </c>
      <c r="U25" s="85">
        <f>RANK(alpha!G25,alpha!$B25:$AA25)</f>
        <v>12</v>
      </c>
      <c r="V25" s="85">
        <f>RANK(alpha!H25,alpha!$B25:$AA25)</f>
        <v>23</v>
      </c>
      <c r="W25" s="85">
        <f>RANK(alpha!I25,alpha!$B25:$AA25)</f>
        <v>19</v>
      </c>
      <c r="X25" s="85">
        <f>RANK(alpha!J25,alpha!$B25:$AA25)</f>
        <v>7</v>
      </c>
      <c r="Y25" s="85">
        <f>RANK(alpha!K25,alpha!$B25:$AA25)</f>
        <v>9</v>
      </c>
      <c r="Z25" s="85">
        <f>RANK(alpha!L25,alpha!$B25:$AA25)</f>
        <v>4</v>
      </c>
      <c r="AA25" s="85">
        <f>RANK(alpha!M25,alpha!$B25:$AA25)</f>
        <v>3</v>
      </c>
      <c r="AB25" s="85">
        <f>RANK(alpha!N25,alpha!$B25:$AA25)</f>
        <v>15</v>
      </c>
      <c r="AC25" s="85">
        <f>RANK(alpha!O25,alpha!$B25:$AA25)</f>
        <v>6</v>
      </c>
      <c r="AD25" s="85">
        <f>RANK(alpha!P25,alpha!$B25:$AA25)</f>
        <v>5</v>
      </c>
      <c r="AE25" s="85">
        <f>RANK(alpha!Q25,alpha!$B25:$AA25)</f>
        <v>17</v>
      </c>
      <c r="AF25" s="85">
        <f>RANK(alpha!R25,alpha!$B25:$AA25)</f>
        <v>2</v>
      </c>
      <c r="AG25" s="85">
        <f>RANK(alpha!S25,alpha!$B25:$AA25)</f>
        <v>1</v>
      </c>
      <c r="AH25" s="85">
        <f>RANK(alpha!T25,alpha!$B25:$AA25)</f>
        <v>25</v>
      </c>
      <c r="AI25" s="85">
        <f>RANK(alpha!U25,alpha!$B25:$AA25)</f>
        <v>10</v>
      </c>
      <c r="AJ25" s="85">
        <f>RANK(alpha!V25,alpha!$B25:$AA25)</f>
        <v>16</v>
      </c>
      <c r="AK25" s="85">
        <f>RANK(alpha!W25,alpha!$B25:$AA25)</f>
        <v>24</v>
      </c>
      <c r="AL25" s="85">
        <f>RANK(alpha!X25,alpha!$B25:$AA25)</f>
        <v>8</v>
      </c>
      <c r="AM25" s="85">
        <f>RANK(alpha!Y25,alpha!$B25:$AA25)</f>
        <v>18</v>
      </c>
      <c r="AN25" s="85">
        <f>RANK(alpha!Z25,alpha!$B25:$AA25)</f>
        <v>26</v>
      </c>
      <c r="AO25" s="85">
        <f>RANK(alpha!AA25,alpha!$B25:$AA25)</f>
        <v>14</v>
      </c>
      <c r="AQ25" s="85">
        <f>RANK(alpha1!B25,alpha1!$B25:$AA25)</f>
        <v>22</v>
      </c>
      <c r="AR25" s="85">
        <f>RANK(alpha1!C25,alpha1!$B25:$AA25)</f>
        <v>19</v>
      </c>
      <c r="AS25" s="85">
        <f>RANK(alpha1!D25,alpha1!$B25:$AA25)</f>
        <v>11</v>
      </c>
      <c r="AT25" s="85">
        <f>RANK(alpha1!E25,alpha1!$B25:$AA25)</f>
        <v>19</v>
      </c>
      <c r="AU25" s="85">
        <f>RANK(alpha1!F25,alpha1!$B25:$AA25)</f>
        <v>13</v>
      </c>
      <c r="AV25" s="85">
        <f>RANK(alpha1!G25,alpha1!$B25:$AA25)</f>
        <v>12</v>
      </c>
      <c r="AW25" s="85">
        <f>RANK(alpha1!H25,alpha1!$B25:$AA25)</f>
        <v>23</v>
      </c>
      <c r="AX25" s="85">
        <f>RANK(alpha1!I25,alpha1!$B25:$AA25)</f>
        <v>19</v>
      </c>
      <c r="AY25" s="85">
        <f>RANK(alpha1!J25,alpha1!$B25:$AA25)</f>
        <v>7</v>
      </c>
      <c r="AZ25" s="85">
        <f>RANK(alpha1!K25,alpha1!$B25:$AA25)</f>
        <v>9</v>
      </c>
      <c r="BA25" s="85">
        <f>RANK(alpha1!L25,alpha1!$B25:$AA25)</f>
        <v>4</v>
      </c>
      <c r="BB25" s="85">
        <f>RANK(alpha1!M25,alpha1!$B25:$AA25)</f>
        <v>3</v>
      </c>
      <c r="BC25" s="85">
        <f>RANK(alpha1!N25,alpha1!$B25:$AA25)</f>
        <v>15</v>
      </c>
      <c r="BD25" s="85">
        <f>RANK(alpha1!O25,alpha1!$B25:$AA25)</f>
        <v>6</v>
      </c>
      <c r="BE25" s="85">
        <f>RANK(alpha1!P25,alpha1!$B25:$AA25)</f>
        <v>5</v>
      </c>
      <c r="BF25" s="85">
        <f>RANK(alpha1!Q25,alpha1!$B25:$AA25)</f>
        <v>17</v>
      </c>
      <c r="BG25" s="85">
        <f>RANK(alpha1!R25,alpha1!$B25:$AA25)</f>
        <v>2</v>
      </c>
      <c r="BH25" s="85">
        <f>RANK(alpha1!S25,alpha1!$B25:$AA25)</f>
        <v>1</v>
      </c>
      <c r="BI25" s="85">
        <f>RANK(alpha1!T25,alpha1!$B25:$AA25)</f>
        <v>25</v>
      </c>
      <c r="BJ25" s="85">
        <f>RANK(alpha1!U25,alpha1!$B25:$AA25)</f>
        <v>10</v>
      </c>
      <c r="BK25" s="85">
        <f>RANK(alpha1!V25,alpha1!$B25:$AA25)</f>
        <v>16</v>
      </c>
      <c r="BL25" s="85">
        <f>RANK(alpha1!W25,alpha1!$B25:$AA25)</f>
        <v>24</v>
      </c>
      <c r="BM25" s="85">
        <f>RANK(alpha1!X25,alpha1!$B25:$AA25)</f>
        <v>8</v>
      </c>
      <c r="BN25" s="85">
        <f>RANK(alpha1!Y25,alpha1!$B25:$AA25)</f>
        <v>18</v>
      </c>
      <c r="BO25" s="85">
        <f>RANK(alpha1!Z25,alpha1!$B25:$AA25)</f>
        <v>26</v>
      </c>
      <c r="BP25" s="85">
        <f>RANK(alpha1!AA25,alpha1!$B25:$AA25)</f>
        <v>14</v>
      </c>
    </row>
    <row r="26" spans="1:68" ht="90" customHeight="1" x14ac:dyDescent="0.25">
      <c r="A26" s="83" t="str">
        <f>formatting!C26</f>
        <v>Kit</v>
      </c>
      <c r="B26" s="84" t="str">
        <f>formatting!D26</f>
        <v>C8</v>
      </c>
      <c r="C26" s="85"/>
      <c r="D26" s="85"/>
      <c r="E26" s="85"/>
      <c r="F26" s="85">
        <f>'raw grasp info'!C26</f>
        <v>3</v>
      </c>
      <c r="G26" s="93">
        <f>grasp1!C26</f>
        <v>3</v>
      </c>
      <c r="H26" s="85">
        <f>'raw grasp info'!D26</f>
        <v>6</v>
      </c>
      <c r="I26" s="93">
        <f>grasp1!D26</f>
        <v>6</v>
      </c>
      <c r="J26" s="85" t="str">
        <f>'raw grasp info'!E26</f>
        <v>False</v>
      </c>
      <c r="K26" s="93" t="str">
        <f>grasp1!E26</f>
        <v>False</v>
      </c>
      <c r="L26" s="85" t="str">
        <f>'raw grasp info'!F26</f>
        <v>True</v>
      </c>
      <c r="M26" s="93" t="str">
        <f>grasp1!F26</f>
        <v>True</v>
      </c>
      <c r="N26" s="85" t="str">
        <f>'raw grasp info'!G26</f>
        <v>True</v>
      </c>
      <c r="O26" s="93" t="str">
        <f>grasp1!G26</f>
        <v>True</v>
      </c>
      <c r="P26" s="85">
        <f>RANK(alpha!B26,alpha!$B26:$AA26)</f>
        <v>16</v>
      </c>
      <c r="Q26" s="85">
        <f>RANK(alpha!C26,alpha!$B26:$AA26)</f>
        <v>18</v>
      </c>
      <c r="R26" s="85">
        <f>RANK(alpha!D26,alpha!$B26:$AA26)</f>
        <v>9</v>
      </c>
      <c r="S26" s="85">
        <f>RANK(alpha!E26,alpha!$B26:$AA26)</f>
        <v>19</v>
      </c>
      <c r="T26" s="85">
        <f>RANK(alpha!F26,alpha!$B26:$AA26)</f>
        <v>11</v>
      </c>
      <c r="U26" s="85">
        <f>RANK(alpha!G26,alpha!$B26:$AA26)</f>
        <v>10</v>
      </c>
      <c r="V26" s="85">
        <f>RANK(alpha!H26,alpha!$B26:$AA26)</f>
        <v>20</v>
      </c>
      <c r="W26" s="85">
        <f>RANK(alpha!I26,alpha!$B26:$AA26)</f>
        <v>17</v>
      </c>
      <c r="X26" s="85">
        <f>RANK(alpha!J26,alpha!$B26:$AA26)</f>
        <v>6</v>
      </c>
      <c r="Y26" s="85">
        <f>RANK(alpha!K26,alpha!$B26:$AA26)</f>
        <v>21</v>
      </c>
      <c r="Z26" s="85">
        <f>RANK(alpha!L26,alpha!$B26:$AA26)</f>
        <v>3</v>
      </c>
      <c r="AA26" s="85">
        <f>RANK(alpha!M26,alpha!$B26:$AA26)</f>
        <v>5</v>
      </c>
      <c r="AB26" s="85">
        <f>RANK(alpha!N26,alpha!$B26:$AA26)</f>
        <v>21</v>
      </c>
      <c r="AC26" s="85">
        <f>RANK(alpha!O26,alpha!$B26:$AA26)</f>
        <v>2</v>
      </c>
      <c r="AD26" s="85">
        <f>RANK(alpha!P26,alpha!$B26:$AA26)</f>
        <v>7</v>
      </c>
      <c r="AE26" s="85">
        <f>RANK(alpha!Q26,alpha!$B26:$AA26)</f>
        <v>25</v>
      </c>
      <c r="AF26" s="85">
        <f>RANK(alpha!R26,alpha!$B26:$AA26)</f>
        <v>1</v>
      </c>
      <c r="AG26" s="85">
        <f>RANK(alpha!S26,alpha!$B26:$AA26)</f>
        <v>4</v>
      </c>
      <c r="AH26" s="85">
        <f>RANK(alpha!T26,alpha!$B26:$AA26)</f>
        <v>23</v>
      </c>
      <c r="AI26" s="85">
        <f>RANK(alpha!U26,alpha!$B26:$AA26)</f>
        <v>14</v>
      </c>
      <c r="AJ26" s="85">
        <f>RANK(alpha!V26,alpha!$B26:$AA26)</f>
        <v>12</v>
      </c>
      <c r="AK26" s="85">
        <f>RANK(alpha!W26,alpha!$B26:$AA26)</f>
        <v>23</v>
      </c>
      <c r="AL26" s="85">
        <f>RANK(alpha!X26,alpha!$B26:$AA26)</f>
        <v>8</v>
      </c>
      <c r="AM26" s="85">
        <f>RANK(alpha!Y26,alpha!$B26:$AA26)</f>
        <v>12</v>
      </c>
      <c r="AN26" s="85">
        <f>RANK(alpha!Z26,alpha!$B26:$AA26)</f>
        <v>26</v>
      </c>
      <c r="AO26" s="85">
        <f>RANK(alpha!AA26,alpha!$B26:$AA26)</f>
        <v>15</v>
      </c>
      <c r="AQ26" s="85">
        <f>RANK(alpha1!B26,alpha1!$B26:$AA26)</f>
        <v>16</v>
      </c>
      <c r="AR26" s="85">
        <f>RANK(alpha1!C26,alpha1!$B26:$AA26)</f>
        <v>18</v>
      </c>
      <c r="AS26" s="85">
        <f>RANK(alpha1!D26,alpha1!$B26:$AA26)</f>
        <v>9</v>
      </c>
      <c r="AT26" s="85">
        <f>RANK(alpha1!E26,alpha1!$B26:$AA26)</f>
        <v>19</v>
      </c>
      <c r="AU26" s="85">
        <f>RANK(alpha1!F26,alpha1!$B26:$AA26)</f>
        <v>11</v>
      </c>
      <c r="AV26" s="85">
        <f>RANK(alpha1!G26,alpha1!$B26:$AA26)</f>
        <v>10</v>
      </c>
      <c r="AW26" s="85">
        <f>RANK(alpha1!H26,alpha1!$B26:$AA26)</f>
        <v>20</v>
      </c>
      <c r="AX26" s="85">
        <f>RANK(alpha1!I26,alpha1!$B26:$AA26)</f>
        <v>17</v>
      </c>
      <c r="AY26" s="85">
        <f>RANK(alpha1!J26,alpha1!$B26:$AA26)</f>
        <v>6</v>
      </c>
      <c r="AZ26" s="85">
        <f>RANK(alpha1!K26,alpha1!$B26:$AA26)</f>
        <v>21</v>
      </c>
      <c r="BA26" s="85">
        <f>RANK(alpha1!L26,alpha1!$B26:$AA26)</f>
        <v>3</v>
      </c>
      <c r="BB26" s="85">
        <f>RANK(alpha1!M26,alpha1!$B26:$AA26)</f>
        <v>5</v>
      </c>
      <c r="BC26" s="85">
        <f>RANK(alpha1!N26,alpha1!$B26:$AA26)</f>
        <v>21</v>
      </c>
      <c r="BD26" s="85">
        <f>RANK(alpha1!O26,alpha1!$B26:$AA26)</f>
        <v>2</v>
      </c>
      <c r="BE26" s="85">
        <f>RANK(alpha1!P26,alpha1!$B26:$AA26)</f>
        <v>7</v>
      </c>
      <c r="BF26" s="85">
        <f>RANK(alpha1!Q26,alpha1!$B26:$AA26)</f>
        <v>25</v>
      </c>
      <c r="BG26" s="85">
        <f>RANK(alpha1!R26,alpha1!$B26:$AA26)</f>
        <v>1</v>
      </c>
      <c r="BH26" s="85">
        <f>RANK(alpha1!S26,alpha1!$B26:$AA26)</f>
        <v>4</v>
      </c>
      <c r="BI26" s="85">
        <f>RANK(alpha1!T26,alpha1!$B26:$AA26)</f>
        <v>23</v>
      </c>
      <c r="BJ26" s="85">
        <f>RANK(alpha1!U26,alpha1!$B26:$AA26)</f>
        <v>14</v>
      </c>
      <c r="BK26" s="85">
        <f>RANK(alpha1!V26,alpha1!$B26:$AA26)</f>
        <v>12</v>
      </c>
      <c r="BL26" s="85">
        <f>RANK(alpha1!W26,alpha1!$B26:$AA26)</f>
        <v>23</v>
      </c>
      <c r="BM26" s="85">
        <f>RANK(alpha1!X26,alpha1!$B26:$AA26)</f>
        <v>8</v>
      </c>
      <c r="BN26" s="85">
        <f>RANK(alpha1!Y26,alpha1!$B26:$AA26)</f>
        <v>12</v>
      </c>
      <c r="BO26" s="85">
        <f>RANK(alpha1!Z26,alpha1!$B26:$AA26)</f>
        <v>26</v>
      </c>
      <c r="BP26" s="85">
        <f>RANK(alpha1!AA26,alpha1!$B26:$AA26)</f>
        <v>15</v>
      </c>
    </row>
    <row r="27" spans="1:68" ht="90" customHeight="1" x14ac:dyDescent="0.25">
      <c r="A27" s="83" t="str">
        <f>formatting!C27</f>
        <v>Kit</v>
      </c>
      <c r="B27" s="84" t="str">
        <f>formatting!D27</f>
        <v>F28</v>
      </c>
      <c r="C27" s="85"/>
      <c r="D27" s="85"/>
      <c r="E27" s="85"/>
      <c r="F27" s="85">
        <f>'raw grasp info'!C27</f>
        <v>4</v>
      </c>
      <c r="G27" s="93">
        <f>grasp1!C27</f>
        <v>4</v>
      </c>
      <c r="H27" s="85">
        <f>'raw grasp info'!D27</f>
        <v>6</v>
      </c>
      <c r="I27" s="93">
        <f>grasp1!D27</f>
        <v>6</v>
      </c>
      <c r="J27" s="85" t="str">
        <f>'raw grasp info'!E27</f>
        <v>False</v>
      </c>
      <c r="K27" s="93" t="str">
        <f>grasp1!E27</f>
        <v>False</v>
      </c>
      <c r="L27" s="85" t="str">
        <f>'raw grasp info'!F27</f>
        <v>True</v>
      </c>
      <c r="M27" s="93" t="str">
        <f>grasp1!F27</f>
        <v>True</v>
      </c>
      <c r="N27" s="85" t="str">
        <f>'raw grasp info'!G27</f>
        <v>True</v>
      </c>
      <c r="O27" s="93" t="str">
        <f>grasp1!G27</f>
        <v>True</v>
      </c>
      <c r="P27" s="85">
        <f>RANK(alpha!B27,alpha!$B27:$AA27)</f>
        <v>23</v>
      </c>
      <c r="Q27" s="85">
        <f>RANK(alpha!C27,alpha!$B27:$AA27)</f>
        <v>13</v>
      </c>
      <c r="R27" s="85">
        <f>RANK(alpha!D27,alpha!$B27:$AA27)</f>
        <v>7</v>
      </c>
      <c r="S27" s="85">
        <f>RANK(alpha!E27,alpha!$B27:$AA27)</f>
        <v>19</v>
      </c>
      <c r="T27" s="85">
        <f>RANK(alpha!F27,alpha!$B27:$AA27)</f>
        <v>8</v>
      </c>
      <c r="U27" s="85">
        <f>RANK(alpha!G27,alpha!$B27:$AA27)</f>
        <v>2</v>
      </c>
      <c r="V27" s="85">
        <f>RANK(alpha!H27,alpha!$B27:$AA27)</f>
        <v>24</v>
      </c>
      <c r="W27" s="85">
        <f>RANK(alpha!I27,alpha!$B27:$AA27)</f>
        <v>14</v>
      </c>
      <c r="X27" s="85">
        <f>RANK(alpha!J27,alpha!$B27:$AA27)</f>
        <v>4</v>
      </c>
      <c r="Y27" s="85">
        <f>RANK(alpha!K27,alpha!$B27:$AA27)</f>
        <v>21</v>
      </c>
      <c r="Z27" s="85">
        <f>RANK(alpha!L27,alpha!$B27:$AA27)</f>
        <v>17</v>
      </c>
      <c r="AA27" s="85">
        <f>RANK(alpha!M27,alpha!$B27:$AA27)</f>
        <v>11</v>
      </c>
      <c r="AB27" s="85">
        <f>RANK(alpha!N27,alpha!$B27:$AA27)</f>
        <v>18</v>
      </c>
      <c r="AC27" s="85">
        <f>RANK(alpha!O27,alpha!$B27:$AA27)</f>
        <v>9</v>
      </c>
      <c r="AD27" s="85">
        <f>RANK(alpha!P27,alpha!$B27:$AA27)</f>
        <v>3</v>
      </c>
      <c r="AE27" s="85">
        <f>RANK(alpha!Q27,alpha!$B27:$AA27)</f>
        <v>22</v>
      </c>
      <c r="AF27" s="85">
        <f>RANK(alpha!R27,alpha!$B27:$AA27)</f>
        <v>16</v>
      </c>
      <c r="AG27" s="85">
        <f>RANK(alpha!S27,alpha!$B27:$AA27)</f>
        <v>10</v>
      </c>
      <c r="AH27" s="85">
        <f>RANK(alpha!T27,alpha!$B27:$AA27)</f>
        <v>25</v>
      </c>
      <c r="AI27" s="85">
        <f>RANK(alpha!U27,alpha!$B27:$AA27)</f>
        <v>12</v>
      </c>
      <c r="AJ27" s="85">
        <f>RANK(alpha!V27,alpha!$B27:$AA27)</f>
        <v>6</v>
      </c>
      <c r="AK27" s="85">
        <f>RANK(alpha!W27,alpha!$B27:$AA27)</f>
        <v>20</v>
      </c>
      <c r="AL27" s="85">
        <f>RANK(alpha!X27,alpha!$B27:$AA27)</f>
        <v>5</v>
      </c>
      <c r="AM27" s="85">
        <f>RANK(alpha!Y27,alpha!$B27:$AA27)</f>
        <v>1</v>
      </c>
      <c r="AN27" s="85">
        <f>RANK(alpha!Z27,alpha!$B27:$AA27)</f>
        <v>26</v>
      </c>
      <c r="AO27" s="85">
        <f>RANK(alpha!AA27,alpha!$B27:$AA27)</f>
        <v>15</v>
      </c>
      <c r="AQ27" s="85">
        <f>RANK(alpha1!B27,alpha1!$B27:$AA27)</f>
        <v>23</v>
      </c>
      <c r="AR27" s="85">
        <f>RANK(alpha1!C27,alpha1!$B27:$AA27)</f>
        <v>13</v>
      </c>
      <c r="AS27" s="85">
        <f>RANK(alpha1!D27,alpha1!$B27:$AA27)</f>
        <v>7</v>
      </c>
      <c r="AT27" s="85">
        <f>RANK(alpha1!E27,alpha1!$B27:$AA27)</f>
        <v>19</v>
      </c>
      <c r="AU27" s="85">
        <f>RANK(alpha1!F27,alpha1!$B27:$AA27)</f>
        <v>8</v>
      </c>
      <c r="AV27" s="85">
        <f>RANK(alpha1!G27,alpha1!$B27:$AA27)</f>
        <v>2</v>
      </c>
      <c r="AW27" s="85">
        <f>RANK(alpha1!H27,alpha1!$B27:$AA27)</f>
        <v>24</v>
      </c>
      <c r="AX27" s="85">
        <f>RANK(alpha1!I27,alpha1!$B27:$AA27)</f>
        <v>14</v>
      </c>
      <c r="AY27" s="85">
        <f>RANK(alpha1!J27,alpha1!$B27:$AA27)</f>
        <v>4</v>
      </c>
      <c r="AZ27" s="85">
        <f>RANK(alpha1!K27,alpha1!$B27:$AA27)</f>
        <v>21</v>
      </c>
      <c r="BA27" s="85">
        <f>RANK(alpha1!L27,alpha1!$B27:$AA27)</f>
        <v>17</v>
      </c>
      <c r="BB27" s="85">
        <f>RANK(alpha1!M27,alpha1!$B27:$AA27)</f>
        <v>11</v>
      </c>
      <c r="BC27" s="85">
        <f>RANK(alpha1!N27,alpha1!$B27:$AA27)</f>
        <v>18</v>
      </c>
      <c r="BD27" s="85">
        <f>RANK(alpha1!O27,alpha1!$B27:$AA27)</f>
        <v>9</v>
      </c>
      <c r="BE27" s="85">
        <f>RANK(alpha1!P27,alpha1!$B27:$AA27)</f>
        <v>3</v>
      </c>
      <c r="BF27" s="85">
        <f>RANK(alpha1!Q27,alpha1!$B27:$AA27)</f>
        <v>22</v>
      </c>
      <c r="BG27" s="85">
        <f>RANK(alpha1!R27,alpha1!$B27:$AA27)</f>
        <v>16</v>
      </c>
      <c r="BH27" s="85">
        <f>RANK(alpha1!S27,alpha1!$B27:$AA27)</f>
        <v>10</v>
      </c>
      <c r="BI27" s="85">
        <f>RANK(alpha1!T27,alpha1!$B27:$AA27)</f>
        <v>25</v>
      </c>
      <c r="BJ27" s="85">
        <f>RANK(alpha1!U27,alpha1!$B27:$AA27)</f>
        <v>12</v>
      </c>
      <c r="BK27" s="85">
        <f>RANK(alpha1!V27,alpha1!$B27:$AA27)</f>
        <v>6</v>
      </c>
      <c r="BL27" s="85">
        <f>RANK(alpha1!W27,alpha1!$B27:$AA27)</f>
        <v>20</v>
      </c>
      <c r="BM27" s="85">
        <f>RANK(alpha1!X27,alpha1!$B27:$AA27)</f>
        <v>5</v>
      </c>
      <c r="BN27" s="85">
        <f>RANK(alpha1!Y27,alpha1!$B27:$AA27)</f>
        <v>1</v>
      </c>
      <c r="BO27" s="85">
        <f>RANK(alpha1!Z27,alpha1!$B27:$AA27)</f>
        <v>26</v>
      </c>
      <c r="BP27" s="85">
        <f>RANK(alpha1!AA27,alpha1!$B27:$AA27)</f>
        <v>15</v>
      </c>
    </row>
    <row r="28" spans="1:68" ht="90" customHeight="1" x14ac:dyDescent="0.25">
      <c r="A28" s="83" t="str">
        <f>formatting!C28</f>
        <v>Kit</v>
      </c>
      <c r="B28" s="84" t="str">
        <f>formatting!D28</f>
        <v>T22</v>
      </c>
      <c r="C28" s="85"/>
      <c r="D28" s="85"/>
      <c r="E28" s="85"/>
      <c r="F28" s="85">
        <f>'raw grasp info'!C28</f>
        <v>9</v>
      </c>
      <c r="G28" s="93">
        <f>grasp1!C28</f>
        <v>4</v>
      </c>
      <c r="H28" s="85">
        <f>'raw grasp info'!D28</f>
        <v>6</v>
      </c>
      <c r="I28" s="93">
        <f>grasp1!D28</f>
        <v>6</v>
      </c>
      <c r="J28" s="85" t="str">
        <f>'raw grasp info'!E28</f>
        <v>False</v>
      </c>
      <c r="K28" s="93" t="str">
        <f>grasp1!E28</f>
        <v>False</v>
      </c>
      <c r="L28" s="85" t="str">
        <f>'raw grasp info'!F28</f>
        <v>True</v>
      </c>
      <c r="M28" s="93" t="str">
        <f>grasp1!F28</f>
        <v>True</v>
      </c>
      <c r="N28" s="85" t="str">
        <f>'raw grasp info'!G28</f>
        <v>True</v>
      </c>
      <c r="O28" s="93" t="str">
        <f>grasp1!G28</f>
        <v>True</v>
      </c>
      <c r="P28" s="85">
        <f>RANK(alpha!B28,alpha!$B28:$AA28)</f>
        <v>21</v>
      </c>
      <c r="Q28" s="85">
        <f>RANK(alpha!C28,alpha!$B28:$AA28)</f>
        <v>10</v>
      </c>
      <c r="R28" s="85">
        <f>RANK(alpha!D28,alpha!$B28:$AA28)</f>
        <v>8</v>
      </c>
      <c r="S28" s="85">
        <f>RANK(alpha!E28,alpha!$B28:$AA28)</f>
        <v>17</v>
      </c>
      <c r="T28" s="85">
        <f>RANK(alpha!F28,alpha!$B28:$AA28)</f>
        <v>4</v>
      </c>
      <c r="U28" s="85">
        <f>RANK(alpha!G28,alpha!$B28:$AA28)</f>
        <v>5</v>
      </c>
      <c r="V28" s="85">
        <f>RANK(alpha!H28,alpha!$B28:$AA28)</f>
        <v>23</v>
      </c>
      <c r="W28" s="85">
        <f>RANK(alpha!I28,alpha!$B28:$AA28)</f>
        <v>11</v>
      </c>
      <c r="X28" s="85">
        <f>RANK(alpha!J28,alpha!$B28:$AA28)</f>
        <v>9</v>
      </c>
      <c r="Y28" s="85">
        <f>RANK(alpha!K28,alpha!$B28:$AA28)</f>
        <v>24</v>
      </c>
      <c r="Z28" s="85">
        <f>RANK(alpha!L28,alpha!$B28:$AA28)</f>
        <v>16</v>
      </c>
      <c r="AA28" s="85">
        <f>RANK(alpha!M28,alpha!$B28:$AA28)</f>
        <v>20</v>
      </c>
      <c r="AB28" s="85">
        <f>RANK(alpha!N28,alpha!$B28:$AA28)</f>
        <v>15</v>
      </c>
      <c r="AC28" s="85">
        <f>RANK(alpha!O28,alpha!$B28:$AA28)</f>
        <v>7</v>
      </c>
      <c r="AD28" s="85">
        <f>RANK(alpha!P28,alpha!$B28:$AA28)</f>
        <v>6</v>
      </c>
      <c r="AE28" s="85">
        <f>RANK(alpha!Q28,alpha!$B28:$AA28)</f>
        <v>25</v>
      </c>
      <c r="AF28" s="85">
        <f>RANK(alpha!R28,alpha!$B28:$AA28)</f>
        <v>14</v>
      </c>
      <c r="AG28" s="85">
        <f>RANK(alpha!S28,alpha!$B28:$AA28)</f>
        <v>19</v>
      </c>
      <c r="AH28" s="85">
        <f>RANK(alpha!T28,alpha!$B28:$AA28)</f>
        <v>22</v>
      </c>
      <c r="AI28" s="85">
        <f>RANK(alpha!U28,alpha!$B28:$AA28)</f>
        <v>12</v>
      </c>
      <c r="AJ28" s="85">
        <f>RANK(alpha!V28,alpha!$B28:$AA28)</f>
        <v>2</v>
      </c>
      <c r="AK28" s="85">
        <f>RANK(alpha!W28,alpha!$B28:$AA28)</f>
        <v>18</v>
      </c>
      <c r="AL28" s="85">
        <f>RANK(alpha!X28,alpha!$B28:$AA28)</f>
        <v>3</v>
      </c>
      <c r="AM28" s="85">
        <f>RANK(alpha!Y28,alpha!$B28:$AA28)</f>
        <v>1</v>
      </c>
      <c r="AN28" s="85">
        <f>RANK(alpha!Z28,alpha!$B28:$AA28)</f>
        <v>26</v>
      </c>
      <c r="AO28" s="85">
        <f>RANK(alpha!AA28,alpha!$B28:$AA28)</f>
        <v>13</v>
      </c>
      <c r="AQ28" s="85">
        <f>RANK(alpha1!B28,alpha1!$B28:$AA28)</f>
        <v>12</v>
      </c>
      <c r="AR28" s="85">
        <f>RANK(alpha1!C28,alpha1!$B28:$AA28)</f>
        <v>13</v>
      </c>
      <c r="AS28" s="85">
        <f>RANK(alpha1!D28,alpha1!$B28:$AA28)</f>
        <v>6</v>
      </c>
      <c r="AT28" s="85">
        <f>RANK(alpha1!E28,alpha1!$B28:$AA28)</f>
        <v>16</v>
      </c>
      <c r="AU28" s="85">
        <f>RANK(alpha1!F28,alpha1!$B28:$AA28)</f>
        <v>11</v>
      </c>
      <c r="AV28" s="85">
        <f>RANK(alpha1!G28,alpha1!$B28:$AA28)</f>
        <v>3</v>
      </c>
      <c r="AW28" s="85">
        <f>RANK(alpha1!H28,alpha1!$B28:$AA28)</f>
        <v>22</v>
      </c>
      <c r="AX28" s="85">
        <f>RANK(alpha1!I28,alpha1!$B28:$AA28)</f>
        <v>20</v>
      </c>
      <c r="AY28" s="85">
        <f>RANK(alpha1!J28,alpha1!$B28:$AA28)</f>
        <v>4</v>
      </c>
      <c r="AZ28" s="85">
        <f>RANK(alpha1!K28,alpha1!$B28:$AA28)</f>
        <v>18</v>
      </c>
      <c r="BA28" s="85">
        <f>RANK(alpha1!L28,alpha1!$B28:$AA28)</f>
        <v>10</v>
      </c>
      <c r="BB28" s="85">
        <f>RANK(alpha1!M28,alpha1!$B28:$AA28)</f>
        <v>7</v>
      </c>
      <c r="BC28" s="85">
        <f>RANK(alpha1!N28,alpha1!$B28:$AA28)</f>
        <v>18</v>
      </c>
      <c r="BD28" s="85">
        <f>RANK(alpha1!O28,alpha1!$B28:$AA28)</f>
        <v>9</v>
      </c>
      <c r="BE28" s="85">
        <f>RANK(alpha1!P28,alpha1!$B28:$AA28)</f>
        <v>5</v>
      </c>
      <c r="BF28" s="85">
        <f>RANK(alpha1!Q28,alpha1!$B28:$AA28)</f>
        <v>24</v>
      </c>
      <c r="BG28" s="85">
        <f>RANK(alpha1!R28,alpha1!$B28:$AA28)</f>
        <v>13</v>
      </c>
      <c r="BH28" s="85">
        <f>RANK(alpha1!S28,alpha1!$B28:$AA28)</f>
        <v>8</v>
      </c>
      <c r="BI28" s="85">
        <f>RANK(alpha1!T28,alpha1!$B28:$AA28)</f>
        <v>20</v>
      </c>
      <c r="BJ28" s="85">
        <f>RANK(alpha1!U28,alpha1!$B28:$AA28)</f>
        <v>17</v>
      </c>
      <c r="BK28" s="85">
        <f>RANK(alpha1!V28,alpha1!$B28:$AA28)</f>
        <v>2</v>
      </c>
      <c r="BL28" s="85">
        <f>RANK(alpha1!W28,alpha1!$B28:$AA28)</f>
        <v>23</v>
      </c>
      <c r="BM28" s="85">
        <f>RANK(alpha1!X28,alpha1!$B28:$AA28)</f>
        <v>15</v>
      </c>
      <c r="BN28" s="85">
        <f>RANK(alpha1!Y28,alpha1!$B28:$AA28)</f>
        <v>1</v>
      </c>
      <c r="BO28" s="85">
        <f>RANK(alpha1!Z28,alpha1!$B28:$AA28)</f>
        <v>26</v>
      </c>
      <c r="BP28" s="85">
        <f>RANK(alpha1!AA28,alpha1!$B28:$AA28)</f>
        <v>25</v>
      </c>
    </row>
    <row r="29" spans="1:68" ht="90" customHeight="1" x14ac:dyDescent="0.25">
      <c r="A29" s="83" t="str">
        <f>formatting!C29</f>
        <v>Kit</v>
      </c>
      <c r="B29" s="84" t="str">
        <f>formatting!D29</f>
        <v>T35</v>
      </c>
      <c r="C29" s="85"/>
      <c r="D29" s="85"/>
      <c r="E29" s="85"/>
      <c r="F29" s="85">
        <f>'raw grasp info'!C29</f>
        <v>12</v>
      </c>
      <c r="G29" s="93">
        <f>grasp1!C29</f>
        <v>4</v>
      </c>
      <c r="H29" s="85">
        <f>'raw grasp info'!D29</f>
        <v>6</v>
      </c>
      <c r="I29" s="93">
        <f>grasp1!D29</f>
        <v>6</v>
      </c>
      <c r="J29" s="85" t="str">
        <f>'raw grasp info'!E29</f>
        <v>False</v>
      </c>
      <c r="K29" s="93" t="str">
        <f>grasp1!E29</f>
        <v>False</v>
      </c>
      <c r="L29" s="85" t="str">
        <f>'raw grasp info'!F29</f>
        <v>True</v>
      </c>
      <c r="M29" s="93" t="str">
        <f>grasp1!F29</f>
        <v>True</v>
      </c>
      <c r="N29" s="85" t="str">
        <f>'raw grasp info'!G29</f>
        <v>True</v>
      </c>
      <c r="O29" s="93" t="str">
        <f>grasp1!G29</f>
        <v>True</v>
      </c>
      <c r="P29" s="85">
        <f>RANK(alpha!B29,alpha!$B29:$AA29)</f>
        <v>21</v>
      </c>
      <c r="Q29" s="85">
        <f>RANK(alpha!C29,alpha!$B29:$AA29)</f>
        <v>12</v>
      </c>
      <c r="R29" s="85">
        <f>RANK(alpha!D29,alpha!$B29:$AA29)</f>
        <v>16</v>
      </c>
      <c r="S29" s="85">
        <f>RANK(alpha!E29,alpha!$B29:$AA29)</f>
        <v>24</v>
      </c>
      <c r="T29" s="85">
        <f>RANK(alpha!F29,alpha!$B29:$AA29)</f>
        <v>11</v>
      </c>
      <c r="U29" s="85">
        <f>RANK(alpha!G29,alpha!$B29:$AA29)</f>
        <v>17</v>
      </c>
      <c r="V29" s="85">
        <f>RANK(alpha!H29,alpha!$B29:$AA29)</f>
        <v>23</v>
      </c>
      <c r="W29" s="85">
        <f>RANK(alpha!I29,alpha!$B29:$AA29)</f>
        <v>10</v>
      </c>
      <c r="X29" s="85">
        <f>RANK(alpha!J29,alpha!$B29:$AA29)</f>
        <v>14</v>
      </c>
      <c r="Y29" s="85">
        <f>RANK(alpha!K29,alpha!$B29:$AA29)</f>
        <v>18</v>
      </c>
      <c r="Z29" s="85">
        <f>RANK(alpha!L29,alpha!$B29:$AA29)</f>
        <v>3</v>
      </c>
      <c r="AA29" s="85">
        <f>RANK(alpha!M29,alpha!$B29:$AA29)</f>
        <v>8</v>
      </c>
      <c r="AB29" s="85">
        <f>RANK(alpha!N29,alpha!$B29:$AA29)</f>
        <v>20</v>
      </c>
      <c r="AC29" s="85">
        <f>RANK(alpha!O29,alpha!$B29:$AA29)</f>
        <v>5</v>
      </c>
      <c r="AD29" s="85">
        <f>RANK(alpha!P29,alpha!$B29:$AA29)</f>
        <v>9</v>
      </c>
      <c r="AE29" s="85">
        <f>RANK(alpha!Q29,alpha!$B29:$AA29)</f>
        <v>19</v>
      </c>
      <c r="AF29" s="85">
        <f>RANK(alpha!R29,alpha!$B29:$AA29)</f>
        <v>1</v>
      </c>
      <c r="AG29" s="85">
        <f>RANK(alpha!S29,alpha!$B29:$AA29)</f>
        <v>4</v>
      </c>
      <c r="AH29" s="85">
        <f>RANK(alpha!T29,alpha!$B29:$AA29)</f>
        <v>22</v>
      </c>
      <c r="AI29" s="85">
        <f>RANK(alpha!U29,alpha!$B29:$AA29)</f>
        <v>6</v>
      </c>
      <c r="AJ29" s="85">
        <f>RANK(alpha!V29,alpha!$B29:$AA29)</f>
        <v>13</v>
      </c>
      <c r="AK29" s="85">
        <f>RANK(alpha!W29,alpha!$B29:$AA29)</f>
        <v>25</v>
      </c>
      <c r="AL29" s="85">
        <f>RANK(alpha!X29,alpha!$B29:$AA29)</f>
        <v>7</v>
      </c>
      <c r="AM29" s="85">
        <f>RANK(alpha!Y29,alpha!$B29:$AA29)</f>
        <v>15</v>
      </c>
      <c r="AN29" s="85">
        <f>RANK(alpha!Z29,alpha!$B29:$AA29)</f>
        <v>26</v>
      </c>
      <c r="AO29" s="85">
        <f>RANK(alpha!AA29,alpha!$B29:$AA29)</f>
        <v>2</v>
      </c>
      <c r="AQ29" s="85">
        <f>RANK(alpha1!B29,alpha1!$B29:$AA29)</f>
        <v>23</v>
      </c>
      <c r="AR29" s="85">
        <f>RANK(alpha1!C29,alpha1!$B29:$AA29)</f>
        <v>20</v>
      </c>
      <c r="AS29" s="85">
        <f>RANK(alpha1!D29,alpha1!$B29:$AA29)</f>
        <v>9</v>
      </c>
      <c r="AT29" s="85">
        <f>RANK(alpha1!E29,alpha1!$B29:$AA29)</f>
        <v>22</v>
      </c>
      <c r="AU29" s="85">
        <f>RANK(alpha1!F29,alpha1!$B29:$AA29)</f>
        <v>14</v>
      </c>
      <c r="AV29" s="85">
        <f>RANK(alpha1!G29,alpha1!$B29:$AA29)</f>
        <v>9</v>
      </c>
      <c r="AW29" s="85">
        <f>RANK(alpha1!H29,alpha1!$B29:$AA29)</f>
        <v>25</v>
      </c>
      <c r="AX29" s="85">
        <f>RANK(alpha1!I29,alpha1!$B29:$AA29)</f>
        <v>19</v>
      </c>
      <c r="AY29" s="85">
        <f>RANK(alpha1!J29,alpha1!$B29:$AA29)</f>
        <v>12</v>
      </c>
      <c r="AZ29" s="85">
        <f>RANK(alpha1!K29,alpha1!$B29:$AA29)</f>
        <v>11</v>
      </c>
      <c r="BA29" s="85">
        <f>RANK(alpha1!L29,alpha1!$B29:$AA29)</f>
        <v>8</v>
      </c>
      <c r="BB29" s="85">
        <f>RANK(alpha1!M29,alpha1!$B29:$AA29)</f>
        <v>3</v>
      </c>
      <c r="BC29" s="85">
        <f>RANK(alpha1!N29,alpha1!$B29:$AA29)</f>
        <v>16</v>
      </c>
      <c r="BD29" s="85">
        <f>RANK(alpha1!O29,alpha1!$B29:$AA29)</f>
        <v>4</v>
      </c>
      <c r="BE29" s="85">
        <f>RANK(alpha1!P29,alpha1!$B29:$AA29)</f>
        <v>2</v>
      </c>
      <c r="BF29" s="85">
        <f>RANK(alpha1!Q29,alpha1!$B29:$AA29)</f>
        <v>15</v>
      </c>
      <c r="BG29" s="85">
        <f>RANK(alpha1!R29,alpha1!$B29:$AA29)</f>
        <v>5</v>
      </c>
      <c r="BH29" s="85">
        <f>RANK(alpha1!S29,alpha1!$B29:$AA29)</f>
        <v>1</v>
      </c>
      <c r="BI29" s="85">
        <f>RANK(alpha1!T29,alpha1!$B29:$AA29)</f>
        <v>21</v>
      </c>
      <c r="BJ29" s="85">
        <f>RANK(alpha1!U29,alpha1!$B29:$AA29)</f>
        <v>17</v>
      </c>
      <c r="BK29" s="85">
        <f>RANK(alpha1!V29,alpha1!$B29:$AA29)</f>
        <v>6</v>
      </c>
      <c r="BL29" s="85">
        <f>RANK(alpha1!W29,alpha1!$B29:$AA29)</f>
        <v>23</v>
      </c>
      <c r="BM29" s="85">
        <f>RANK(alpha1!X29,alpha1!$B29:$AA29)</f>
        <v>13</v>
      </c>
      <c r="BN29" s="85">
        <f>RANK(alpha1!Y29,alpha1!$B29:$AA29)</f>
        <v>7</v>
      </c>
      <c r="BO29" s="85">
        <f>RANK(alpha1!Z29,alpha1!$B29:$AA29)</f>
        <v>26</v>
      </c>
      <c r="BP29" s="85">
        <f>RANK(alpha1!AA29,alpha1!$B29:$AA29)</f>
        <v>18</v>
      </c>
    </row>
    <row r="30" spans="1:68" ht="90" customHeight="1" x14ac:dyDescent="0.25">
      <c r="A30" s="83" t="str">
        <f>formatting!C30</f>
        <v>Kit Tab</v>
      </c>
      <c r="B30" s="84" t="str">
        <f>formatting!D30</f>
        <v>T21</v>
      </c>
      <c r="C30" s="85"/>
      <c r="D30" s="85"/>
      <c r="E30" s="85"/>
      <c r="F30" s="85">
        <f>'raw grasp info'!C30</f>
        <v>3</v>
      </c>
      <c r="G30" s="93">
        <f>grasp1!C30</f>
        <v>3</v>
      </c>
      <c r="H30" s="85">
        <f>'raw grasp info'!D30</f>
        <v>6</v>
      </c>
      <c r="I30" s="93">
        <f>grasp1!D30</f>
        <v>6</v>
      </c>
      <c r="J30" s="85" t="str">
        <f>'raw grasp info'!E30</f>
        <v>False</v>
      </c>
      <c r="K30" s="93" t="str">
        <f>grasp1!E30</f>
        <v>False</v>
      </c>
      <c r="L30" s="85" t="str">
        <f>'raw grasp info'!F30</f>
        <v>True</v>
      </c>
      <c r="M30" s="93" t="str">
        <f>grasp1!F30</f>
        <v>True</v>
      </c>
      <c r="N30" s="85" t="str">
        <f>'raw grasp info'!G30</f>
        <v>False</v>
      </c>
      <c r="O30" s="93" t="str">
        <f>grasp1!G30</f>
        <v>False</v>
      </c>
      <c r="P30" s="85">
        <f>RANK(alpha!B30,alpha!$B30:$AA30)</f>
        <v>2</v>
      </c>
      <c r="Q30" s="85">
        <f>RANK(alpha!C30,alpha!$B30:$AA30)</f>
        <v>2</v>
      </c>
      <c r="R30" s="85">
        <f>RANK(alpha!D30,alpha!$B30:$AA30)</f>
        <v>2</v>
      </c>
      <c r="S30" s="85">
        <f>RANK(alpha!E30,alpha!$B30:$AA30)</f>
        <v>2</v>
      </c>
      <c r="T30" s="85">
        <f>RANK(alpha!F30,alpha!$B30:$AA30)</f>
        <v>2</v>
      </c>
      <c r="U30" s="85">
        <f>RANK(alpha!G30,alpha!$B30:$AA30)</f>
        <v>2</v>
      </c>
      <c r="V30" s="85">
        <f>RANK(alpha!H30,alpha!$B30:$AA30)</f>
        <v>2</v>
      </c>
      <c r="W30" s="85">
        <f>RANK(alpha!I30,alpha!$B30:$AA30)</f>
        <v>2</v>
      </c>
      <c r="X30" s="85">
        <f>RANK(alpha!J30,alpha!$B30:$AA30)</f>
        <v>1</v>
      </c>
      <c r="Y30" s="85">
        <f>RANK(alpha!K30,alpha!$B30:$AA30)</f>
        <v>2</v>
      </c>
      <c r="Z30" s="85">
        <f>RANK(alpha!L30,alpha!$B30:$AA30)</f>
        <v>2</v>
      </c>
      <c r="AA30" s="85">
        <f>RANK(alpha!M30,alpha!$B30:$AA30)</f>
        <v>2</v>
      </c>
      <c r="AB30" s="85">
        <f>RANK(alpha!N30,alpha!$B30:$AA30)</f>
        <v>2</v>
      </c>
      <c r="AC30" s="85">
        <f>RANK(alpha!O30,alpha!$B30:$AA30)</f>
        <v>2</v>
      </c>
      <c r="AD30" s="85">
        <f>RANK(alpha!P30,alpha!$B30:$AA30)</f>
        <v>2</v>
      </c>
      <c r="AE30" s="85">
        <f>RANK(alpha!Q30,alpha!$B30:$AA30)</f>
        <v>2</v>
      </c>
      <c r="AF30" s="85">
        <f>RANK(alpha!R30,alpha!$B30:$AA30)</f>
        <v>2</v>
      </c>
      <c r="AG30" s="85">
        <f>RANK(alpha!S30,alpha!$B30:$AA30)</f>
        <v>2</v>
      </c>
      <c r="AH30" s="85">
        <f>RANK(alpha!T30,alpha!$B30:$AA30)</f>
        <v>2</v>
      </c>
      <c r="AI30" s="85">
        <f>RANK(alpha!U30,alpha!$B30:$AA30)</f>
        <v>2</v>
      </c>
      <c r="AJ30" s="85">
        <f>RANK(alpha!V30,alpha!$B30:$AA30)</f>
        <v>2</v>
      </c>
      <c r="AK30" s="85">
        <f>RANK(alpha!W30,alpha!$B30:$AA30)</f>
        <v>2</v>
      </c>
      <c r="AL30" s="85">
        <f>RANK(alpha!X30,alpha!$B30:$AA30)</f>
        <v>2</v>
      </c>
      <c r="AM30" s="85">
        <f>RANK(alpha!Y30,alpha!$B30:$AA30)</f>
        <v>2</v>
      </c>
      <c r="AN30" s="85">
        <f>RANK(alpha!Z30,alpha!$B30:$AA30)</f>
        <v>2</v>
      </c>
      <c r="AO30" s="85">
        <f>RANK(alpha!AA30,alpha!$B30:$AA30)</f>
        <v>2</v>
      </c>
      <c r="AQ30" s="85">
        <f>RANK(alpha1!B30,alpha1!$B30:$AA30)</f>
        <v>2</v>
      </c>
      <c r="AR30" s="85">
        <f>RANK(alpha1!C30,alpha1!$B30:$AA30)</f>
        <v>2</v>
      </c>
      <c r="AS30" s="85">
        <f>RANK(alpha1!D30,alpha1!$B30:$AA30)</f>
        <v>2</v>
      </c>
      <c r="AT30" s="85">
        <f>RANK(alpha1!E30,alpha1!$B30:$AA30)</f>
        <v>2</v>
      </c>
      <c r="AU30" s="85">
        <f>RANK(alpha1!F30,alpha1!$B30:$AA30)</f>
        <v>2</v>
      </c>
      <c r="AV30" s="85">
        <f>RANK(alpha1!G30,alpha1!$B30:$AA30)</f>
        <v>2</v>
      </c>
      <c r="AW30" s="85">
        <f>RANK(alpha1!H30,alpha1!$B30:$AA30)</f>
        <v>2</v>
      </c>
      <c r="AX30" s="85">
        <f>RANK(alpha1!I30,alpha1!$B30:$AA30)</f>
        <v>2</v>
      </c>
      <c r="AY30" s="85">
        <f>RANK(alpha1!J30,alpha1!$B30:$AA30)</f>
        <v>1</v>
      </c>
      <c r="AZ30" s="85">
        <f>RANK(alpha1!K30,alpha1!$B30:$AA30)</f>
        <v>2</v>
      </c>
      <c r="BA30" s="85">
        <f>RANK(alpha1!L30,alpha1!$B30:$AA30)</f>
        <v>2</v>
      </c>
      <c r="BB30" s="85">
        <f>RANK(alpha1!M30,alpha1!$B30:$AA30)</f>
        <v>2</v>
      </c>
      <c r="BC30" s="85">
        <f>RANK(alpha1!N30,alpha1!$B30:$AA30)</f>
        <v>2</v>
      </c>
      <c r="BD30" s="85">
        <f>RANK(alpha1!O30,alpha1!$B30:$AA30)</f>
        <v>2</v>
      </c>
      <c r="BE30" s="85">
        <f>RANK(alpha1!P30,alpha1!$B30:$AA30)</f>
        <v>2</v>
      </c>
      <c r="BF30" s="85">
        <f>RANK(alpha1!Q30,alpha1!$B30:$AA30)</f>
        <v>2</v>
      </c>
      <c r="BG30" s="85">
        <f>RANK(alpha1!R30,alpha1!$B30:$AA30)</f>
        <v>2</v>
      </c>
      <c r="BH30" s="85">
        <f>RANK(alpha1!S30,alpha1!$B30:$AA30)</f>
        <v>2</v>
      </c>
      <c r="BI30" s="85">
        <f>RANK(alpha1!T30,alpha1!$B30:$AA30)</f>
        <v>2</v>
      </c>
      <c r="BJ30" s="85">
        <f>RANK(alpha1!U30,alpha1!$B30:$AA30)</f>
        <v>2</v>
      </c>
      <c r="BK30" s="85">
        <f>RANK(alpha1!V30,alpha1!$B30:$AA30)</f>
        <v>2</v>
      </c>
      <c r="BL30" s="85">
        <f>RANK(alpha1!W30,alpha1!$B30:$AA30)</f>
        <v>2</v>
      </c>
      <c r="BM30" s="85">
        <f>RANK(alpha1!X30,alpha1!$B30:$AA30)</f>
        <v>2</v>
      </c>
      <c r="BN30" s="85">
        <f>RANK(alpha1!Y30,alpha1!$B30:$AA30)</f>
        <v>2</v>
      </c>
      <c r="BO30" s="85">
        <f>RANK(alpha1!Z30,alpha1!$B30:$AA30)</f>
        <v>2</v>
      </c>
      <c r="BP30" s="85">
        <f>RANK(alpha1!AA30,alpha1!$B30:$AA30)</f>
        <v>2</v>
      </c>
    </row>
    <row r="31" spans="1:68" ht="90" customHeight="1" x14ac:dyDescent="0.25">
      <c r="A31" s="83" t="str">
        <f>formatting!C31</f>
        <v>Canister</v>
      </c>
      <c r="B31" s="84" t="str">
        <f>formatting!D31</f>
        <v>C1</v>
      </c>
      <c r="C31" s="85"/>
      <c r="D31" s="85"/>
      <c r="E31" s="85"/>
      <c r="F31" s="85">
        <f>'raw grasp info'!C31</f>
        <v>19</v>
      </c>
      <c r="G31" s="93">
        <f>grasp1!C31</f>
        <v>4</v>
      </c>
      <c r="H31" s="85">
        <f>'raw grasp info'!D31</f>
        <v>6</v>
      </c>
      <c r="I31" s="93">
        <f>grasp1!D31</f>
        <v>6</v>
      </c>
      <c r="J31" s="85" t="str">
        <f>'raw grasp info'!E31</f>
        <v>False</v>
      </c>
      <c r="K31" s="93" t="str">
        <f>grasp1!E31</f>
        <v>False</v>
      </c>
      <c r="L31" s="85" t="str">
        <f>'raw grasp info'!F31</f>
        <v>True</v>
      </c>
      <c r="M31" s="93" t="str">
        <f>grasp1!F31</f>
        <v>True</v>
      </c>
      <c r="N31" s="85" t="str">
        <f>'raw grasp info'!G31</f>
        <v>True</v>
      </c>
      <c r="O31" s="93" t="str">
        <f>grasp1!G31</f>
        <v>False</v>
      </c>
      <c r="P31" s="85">
        <f>RANK(alpha!B31,alpha!$B31:$AA31)</f>
        <v>25</v>
      </c>
      <c r="Q31" s="85">
        <f>RANK(alpha!C31,alpha!$B31:$AA31)</f>
        <v>17</v>
      </c>
      <c r="R31" s="85">
        <f>RANK(alpha!D31,alpha!$B31:$AA31)</f>
        <v>22</v>
      </c>
      <c r="S31" s="85">
        <f>RANK(alpha!E31,alpha!$B31:$AA31)</f>
        <v>23</v>
      </c>
      <c r="T31" s="85">
        <f>RANK(alpha!F31,alpha!$B31:$AA31)</f>
        <v>16</v>
      </c>
      <c r="U31" s="85">
        <f>RANK(alpha!G31,alpha!$B31:$AA31)</f>
        <v>20</v>
      </c>
      <c r="V31" s="85">
        <f>RANK(alpha!H31,alpha!$B31:$AA31)</f>
        <v>26</v>
      </c>
      <c r="W31" s="85">
        <f>RANK(alpha!I31,alpha!$B31:$AA31)</f>
        <v>21</v>
      </c>
      <c r="X31" s="85">
        <f>RANK(alpha!J31,alpha!$B31:$AA31)</f>
        <v>24</v>
      </c>
      <c r="Y31" s="85">
        <f>RANK(alpha!K31,alpha!$B31:$AA31)</f>
        <v>9</v>
      </c>
      <c r="Z31" s="85">
        <f>RANK(alpha!L31,alpha!$B31:$AA31)</f>
        <v>6</v>
      </c>
      <c r="AA31" s="85">
        <f>RANK(alpha!M31,alpha!$B31:$AA31)</f>
        <v>3</v>
      </c>
      <c r="AB31" s="85">
        <f>RANK(alpha!N31,alpha!$B31:$AA31)</f>
        <v>7</v>
      </c>
      <c r="AC31" s="85">
        <f>RANK(alpha!O31,alpha!$B31:$AA31)</f>
        <v>4</v>
      </c>
      <c r="AD31" s="85">
        <f>RANK(alpha!P31,alpha!$B31:$AA31)</f>
        <v>2</v>
      </c>
      <c r="AE31" s="85">
        <f>RANK(alpha!Q31,alpha!$B31:$AA31)</f>
        <v>8</v>
      </c>
      <c r="AF31" s="85">
        <f>RANK(alpha!R31,alpha!$B31:$AA31)</f>
        <v>5</v>
      </c>
      <c r="AG31" s="85">
        <f>RANK(alpha!S31,alpha!$B31:$AA31)</f>
        <v>1</v>
      </c>
      <c r="AH31" s="85">
        <f>RANK(alpha!T31,alpha!$B31:$AA31)</f>
        <v>18</v>
      </c>
      <c r="AI31" s="85">
        <f>RANK(alpha!U31,alpha!$B31:$AA31)</f>
        <v>11</v>
      </c>
      <c r="AJ31" s="85">
        <f>RANK(alpha!V31,alpha!$B31:$AA31)</f>
        <v>13</v>
      </c>
      <c r="AK31" s="85">
        <f>RANK(alpha!W31,alpha!$B31:$AA31)</f>
        <v>14</v>
      </c>
      <c r="AL31" s="85">
        <f>RANK(alpha!X31,alpha!$B31:$AA31)</f>
        <v>12</v>
      </c>
      <c r="AM31" s="85">
        <f>RANK(alpha!Y31,alpha!$B31:$AA31)</f>
        <v>10</v>
      </c>
      <c r="AN31" s="85">
        <f>RANK(alpha!Z31,alpha!$B31:$AA31)</f>
        <v>19</v>
      </c>
      <c r="AO31" s="85">
        <f>RANK(alpha!AA31,alpha!$B31:$AA31)</f>
        <v>15</v>
      </c>
      <c r="AQ31" s="85">
        <f>RANK(alpha1!B31,alpha1!$B31:$AA31)</f>
        <v>1</v>
      </c>
      <c r="AR31" s="85">
        <f>RANK(alpha1!C31,alpha1!$B31:$AA31)</f>
        <v>1</v>
      </c>
      <c r="AS31" s="85">
        <f>RANK(alpha1!D31,alpha1!$B31:$AA31)</f>
        <v>1</v>
      </c>
      <c r="AT31" s="85">
        <f>RANK(alpha1!E31,alpha1!$B31:$AA31)</f>
        <v>1</v>
      </c>
      <c r="AU31" s="85">
        <f>RANK(alpha1!F31,alpha1!$B31:$AA31)</f>
        <v>1</v>
      </c>
      <c r="AV31" s="85">
        <f>RANK(alpha1!G31,alpha1!$B31:$AA31)</f>
        <v>1</v>
      </c>
      <c r="AW31" s="85">
        <f>RANK(alpha1!H31,alpha1!$B31:$AA31)</f>
        <v>1</v>
      </c>
      <c r="AX31" s="85">
        <f>RANK(alpha1!I31,alpha1!$B31:$AA31)</f>
        <v>1</v>
      </c>
      <c r="AY31" s="85">
        <f>RANK(alpha1!J31,alpha1!$B31:$AA31)</f>
        <v>1</v>
      </c>
      <c r="AZ31" s="85">
        <f>RANK(alpha1!K31,alpha1!$B31:$AA31)</f>
        <v>1</v>
      </c>
      <c r="BA31" s="85">
        <f>RANK(alpha1!L31,alpha1!$B31:$AA31)</f>
        <v>1</v>
      </c>
      <c r="BB31" s="85">
        <f>RANK(alpha1!M31,alpha1!$B31:$AA31)</f>
        <v>1</v>
      </c>
      <c r="BC31" s="85">
        <f>RANK(alpha1!N31,alpha1!$B31:$AA31)</f>
        <v>1</v>
      </c>
      <c r="BD31" s="85">
        <f>RANK(alpha1!O31,alpha1!$B31:$AA31)</f>
        <v>1</v>
      </c>
      <c r="BE31" s="85">
        <f>RANK(alpha1!P31,alpha1!$B31:$AA31)</f>
        <v>1</v>
      </c>
      <c r="BF31" s="85">
        <f>RANK(alpha1!Q31,alpha1!$B31:$AA31)</f>
        <v>1</v>
      </c>
      <c r="BG31" s="85">
        <f>RANK(alpha1!R31,alpha1!$B31:$AA31)</f>
        <v>1</v>
      </c>
      <c r="BH31" s="85">
        <f>RANK(alpha1!S31,alpha1!$B31:$AA31)</f>
        <v>1</v>
      </c>
      <c r="BI31" s="85">
        <f>RANK(alpha1!T31,alpha1!$B31:$AA31)</f>
        <v>1</v>
      </c>
      <c r="BJ31" s="85">
        <f>RANK(alpha1!U31,alpha1!$B31:$AA31)</f>
        <v>1</v>
      </c>
      <c r="BK31" s="85">
        <f>RANK(alpha1!V31,alpha1!$B31:$AA31)</f>
        <v>1</v>
      </c>
      <c r="BL31" s="85">
        <f>RANK(alpha1!W31,alpha1!$B31:$AA31)</f>
        <v>1</v>
      </c>
      <c r="BM31" s="85">
        <f>RANK(alpha1!X31,alpha1!$B31:$AA31)</f>
        <v>1</v>
      </c>
      <c r="BN31" s="85">
        <f>RANK(alpha1!Y31,alpha1!$B31:$AA31)</f>
        <v>1</v>
      </c>
      <c r="BO31" s="85">
        <f>RANK(alpha1!Z31,alpha1!$B31:$AA31)</f>
        <v>1</v>
      </c>
      <c r="BP31" s="85">
        <f>RANK(alpha1!AA31,alpha1!$B31:$AA31)</f>
        <v>1</v>
      </c>
    </row>
    <row r="32" spans="1:68" ht="90" customHeight="1" x14ac:dyDescent="0.25">
      <c r="A32" s="83" t="str">
        <f>formatting!C32</f>
        <v>Canister</v>
      </c>
      <c r="B32" s="84" t="str">
        <f>formatting!D32</f>
        <v>C6</v>
      </c>
      <c r="C32" s="85"/>
      <c r="D32" s="85"/>
      <c r="E32" s="85"/>
      <c r="F32" s="85">
        <f>'raw grasp info'!C32</f>
        <v>5</v>
      </c>
      <c r="G32" s="93">
        <f>grasp1!C32</f>
        <v>4</v>
      </c>
      <c r="H32" s="85">
        <f>'raw grasp info'!D32</f>
        <v>6</v>
      </c>
      <c r="I32" s="93">
        <f>grasp1!D32</f>
        <v>6</v>
      </c>
      <c r="J32" s="85" t="str">
        <f>'raw grasp info'!E32</f>
        <v>False</v>
      </c>
      <c r="K32" s="93" t="str">
        <f>grasp1!E32</f>
        <v>False</v>
      </c>
      <c r="L32" s="85" t="str">
        <f>'raw grasp info'!F32</f>
        <v>True</v>
      </c>
      <c r="M32" s="93" t="str">
        <f>grasp1!F32</f>
        <v>True</v>
      </c>
      <c r="N32" s="85" t="str">
        <f>'raw grasp info'!G32</f>
        <v>True</v>
      </c>
      <c r="O32" s="93" t="str">
        <f>grasp1!G32</f>
        <v>True</v>
      </c>
      <c r="P32" s="85">
        <f>RANK(alpha!B32,alpha!$B32:$AA32)</f>
        <v>13</v>
      </c>
      <c r="Q32" s="85">
        <f>RANK(alpha!C32,alpha!$B32:$AA32)</f>
        <v>19</v>
      </c>
      <c r="R32" s="85">
        <f>RANK(alpha!D32,alpha!$B32:$AA32)</f>
        <v>20</v>
      </c>
      <c r="S32" s="85">
        <f>RANK(alpha!E32,alpha!$B32:$AA32)</f>
        <v>22</v>
      </c>
      <c r="T32" s="85">
        <f>RANK(alpha!F32,alpha!$B32:$AA32)</f>
        <v>24</v>
      </c>
      <c r="U32" s="85">
        <f>RANK(alpha!G32,alpha!$B32:$AA32)</f>
        <v>25</v>
      </c>
      <c r="V32" s="85">
        <f>RANK(alpha!H32,alpha!$B32:$AA32)</f>
        <v>8</v>
      </c>
      <c r="W32" s="85">
        <f>RANK(alpha!I32,alpha!$B32:$AA32)</f>
        <v>12</v>
      </c>
      <c r="X32" s="85">
        <f>RANK(alpha!J32,alpha!$B32:$AA32)</f>
        <v>7</v>
      </c>
      <c r="Y32" s="85">
        <f>RANK(alpha!K32,alpha!$B32:$AA32)</f>
        <v>3</v>
      </c>
      <c r="Z32" s="85">
        <f>RANK(alpha!L32,alpha!$B32:$AA32)</f>
        <v>6</v>
      </c>
      <c r="AA32" s="85">
        <f>RANK(alpha!M32,alpha!$B32:$AA32)</f>
        <v>4</v>
      </c>
      <c r="AB32" s="85">
        <f>RANK(alpha!N32,alpha!$B32:$AA32)</f>
        <v>11</v>
      </c>
      <c r="AC32" s="85">
        <f>RANK(alpha!O32,alpha!$B32:$AA32)</f>
        <v>16</v>
      </c>
      <c r="AD32" s="85">
        <f>RANK(alpha!P32,alpha!$B32:$AA32)</f>
        <v>15</v>
      </c>
      <c r="AE32" s="85">
        <f>RANK(alpha!Q32,alpha!$B32:$AA32)</f>
        <v>2</v>
      </c>
      <c r="AF32" s="85">
        <f>RANK(alpha!R32,alpha!$B32:$AA32)</f>
        <v>5</v>
      </c>
      <c r="AG32" s="85">
        <f>RANK(alpha!S32,alpha!$B32:$AA32)</f>
        <v>1</v>
      </c>
      <c r="AH32" s="85">
        <f>RANK(alpha!T32,alpha!$B32:$AA32)</f>
        <v>10</v>
      </c>
      <c r="AI32" s="85">
        <f>RANK(alpha!U32,alpha!$B32:$AA32)</f>
        <v>14</v>
      </c>
      <c r="AJ32" s="85">
        <f>RANK(alpha!V32,alpha!$B32:$AA32)</f>
        <v>17</v>
      </c>
      <c r="AK32" s="85">
        <f>RANK(alpha!W32,alpha!$B32:$AA32)</f>
        <v>21</v>
      </c>
      <c r="AL32" s="85">
        <f>RANK(alpha!X32,alpha!$B32:$AA32)</f>
        <v>23</v>
      </c>
      <c r="AM32" s="85">
        <f>RANK(alpha!Y32,alpha!$B32:$AA32)</f>
        <v>26</v>
      </c>
      <c r="AN32" s="85">
        <f>RANK(alpha!Z32,alpha!$B32:$AA32)</f>
        <v>9</v>
      </c>
      <c r="AO32" s="85">
        <f>RANK(alpha!AA32,alpha!$B32:$AA32)</f>
        <v>18</v>
      </c>
      <c r="AQ32" s="85">
        <f>RANK(alpha1!B32,alpha1!$B32:$AA32)</f>
        <v>22</v>
      </c>
      <c r="AR32" s="85">
        <f>RANK(alpha1!C32,alpha1!$B32:$AA32)</f>
        <v>12</v>
      </c>
      <c r="AS32" s="85">
        <f>RANK(alpha1!D32,alpha1!$B32:$AA32)</f>
        <v>19</v>
      </c>
      <c r="AT32" s="85">
        <f>RANK(alpha1!E32,alpha1!$B32:$AA32)</f>
        <v>24</v>
      </c>
      <c r="AU32" s="85">
        <f>RANK(alpha1!F32,alpha1!$B32:$AA32)</f>
        <v>11</v>
      </c>
      <c r="AV32" s="85">
        <f>RANK(alpha1!G32,alpha1!$B32:$AA32)</f>
        <v>21</v>
      </c>
      <c r="AW32" s="85">
        <f>RANK(alpha1!H32,alpha1!$B32:$AA32)</f>
        <v>16</v>
      </c>
      <c r="AX32" s="85">
        <f>RANK(alpha1!I32,alpha1!$B32:$AA32)</f>
        <v>8</v>
      </c>
      <c r="AY32" s="85">
        <f>RANK(alpha1!J32,alpha1!$B32:$AA32)</f>
        <v>9</v>
      </c>
      <c r="AZ32" s="85">
        <f>RANK(alpha1!K32,alpha1!$B32:$AA32)</f>
        <v>15</v>
      </c>
      <c r="BA32" s="85">
        <f>RANK(alpha1!L32,alpha1!$B32:$AA32)</f>
        <v>4</v>
      </c>
      <c r="BB32" s="85">
        <f>RANK(alpha1!M32,alpha1!$B32:$AA32)</f>
        <v>5</v>
      </c>
      <c r="BC32" s="85">
        <f>RANK(alpha1!N32,alpha1!$B32:$AA32)</f>
        <v>18</v>
      </c>
      <c r="BD32" s="85">
        <f>RANK(alpha1!O32,alpha1!$B32:$AA32)</f>
        <v>7</v>
      </c>
      <c r="BE32" s="85">
        <f>RANK(alpha1!P32,alpha1!$B32:$AA32)</f>
        <v>12</v>
      </c>
      <c r="BF32" s="85">
        <f>RANK(alpha1!Q32,alpha1!$B32:$AA32)</f>
        <v>10</v>
      </c>
      <c r="BG32" s="85">
        <f>RANK(alpha1!R32,alpha1!$B32:$AA32)</f>
        <v>2</v>
      </c>
      <c r="BH32" s="85">
        <f>RANK(alpha1!S32,alpha1!$B32:$AA32)</f>
        <v>1</v>
      </c>
      <c r="BI32" s="85">
        <f>RANK(alpha1!T32,alpha1!$B32:$AA32)</f>
        <v>23</v>
      </c>
      <c r="BJ32" s="85">
        <f>RANK(alpha1!U32,alpha1!$B32:$AA32)</f>
        <v>5</v>
      </c>
      <c r="BK32" s="85">
        <f>RANK(alpha1!V32,alpha1!$B32:$AA32)</f>
        <v>20</v>
      </c>
      <c r="BL32" s="85">
        <f>RANK(alpha1!W32,alpha1!$B32:$AA32)</f>
        <v>26</v>
      </c>
      <c r="BM32" s="85">
        <f>RANK(alpha1!X32,alpha1!$B32:$AA32)</f>
        <v>12</v>
      </c>
      <c r="BN32" s="85">
        <f>RANK(alpha1!Y32,alpha1!$B32:$AA32)</f>
        <v>25</v>
      </c>
      <c r="BO32" s="85">
        <f>RANK(alpha1!Z32,alpha1!$B32:$AA32)</f>
        <v>17</v>
      </c>
      <c r="BP32" s="85">
        <f>RANK(alpha1!AA32,alpha1!$B32:$AA32)</f>
        <v>3</v>
      </c>
    </row>
    <row r="33" spans="1:68" ht="90" customHeight="1" x14ac:dyDescent="0.25">
      <c r="A33" s="83" t="str">
        <f>formatting!C33</f>
        <v>Canister</v>
      </c>
      <c r="B33" s="84" t="str">
        <f>formatting!D33</f>
        <v>C8</v>
      </c>
      <c r="C33" s="85"/>
      <c r="D33" s="85"/>
      <c r="E33" s="85"/>
      <c r="F33" s="85">
        <f>'raw grasp info'!C33</f>
        <v>3</v>
      </c>
      <c r="G33" s="93">
        <f>grasp1!C33</f>
        <v>3</v>
      </c>
      <c r="H33" s="85">
        <f>'raw grasp info'!D33</f>
        <v>6</v>
      </c>
      <c r="I33" s="93">
        <f>grasp1!D33</f>
        <v>6</v>
      </c>
      <c r="J33" s="85" t="str">
        <f>'raw grasp info'!E33</f>
        <v>False</v>
      </c>
      <c r="K33" s="93" t="str">
        <f>grasp1!E33</f>
        <v>False</v>
      </c>
      <c r="L33" s="85" t="str">
        <f>'raw grasp info'!F33</f>
        <v>True</v>
      </c>
      <c r="M33" s="93" t="str">
        <f>grasp1!F33</f>
        <v>True</v>
      </c>
      <c r="N33" s="85" t="str">
        <f>'raw grasp info'!G33</f>
        <v>True</v>
      </c>
      <c r="O33" s="93" t="str">
        <f>grasp1!G33</f>
        <v>True</v>
      </c>
      <c r="P33" s="85">
        <f>RANK(alpha!B33,alpha!$B33:$AA33)</f>
        <v>13</v>
      </c>
      <c r="Q33" s="85">
        <f>RANK(alpha!C33,alpha!$B33:$AA33)</f>
        <v>19</v>
      </c>
      <c r="R33" s="85">
        <f>RANK(alpha!D33,alpha!$B33:$AA33)</f>
        <v>20</v>
      </c>
      <c r="S33" s="85">
        <f>RANK(alpha!E33,alpha!$B33:$AA33)</f>
        <v>22</v>
      </c>
      <c r="T33" s="85">
        <f>RANK(alpha!F33,alpha!$B33:$AA33)</f>
        <v>24</v>
      </c>
      <c r="U33" s="85">
        <f>RANK(alpha!G33,alpha!$B33:$AA33)</f>
        <v>25</v>
      </c>
      <c r="V33" s="85">
        <f>RANK(alpha!H33,alpha!$B33:$AA33)</f>
        <v>8</v>
      </c>
      <c r="W33" s="85">
        <f>RANK(alpha!I33,alpha!$B33:$AA33)</f>
        <v>11</v>
      </c>
      <c r="X33" s="85">
        <f>RANK(alpha!J33,alpha!$B33:$AA33)</f>
        <v>7</v>
      </c>
      <c r="Y33" s="85">
        <f>RANK(alpha!K33,alpha!$B33:$AA33)</f>
        <v>3</v>
      </c>
      <c r="Z33" s="85">
        <f>RANK(alpha!L33,alpha!$B33:$AA33)</f>
        <v>5</v>
      </c>
      <c r="AA33" s="85">
        <f>RANK(alpha!M33,alpha!$B33:$AA33)</f>
        <v>4</v>
      </c>
      <c r="AB33" s="85">
        <f>RANK(alpha!N33,alpha!$B33:$AA33)</f>
        <v>12</v>
      </c>
      <c r="AC33" s="85">
        <f>RANK(alpha!O33,alpha!$B33:$AA33)</f>
        <v>17</v>
      </c>
      <c r="AD33" s="85">
        <f>RANK(alpha!P33,alpha!$B33:$AA33)</f>
        <v>18</v>
      </c>
      <c r="AE33" s="85">
        <f>RANK(alpha!Q33,alpha!$B33:$AA33)</f>
        <v>2</v>
      </c>
      <c r="AF33" s="85">
        <f>RANK(alpha!R33,alpha!$B33:$AA33)</f>
        <v>6</v>
      </c>
      <c r="AG33" s="85">
        <f>RANK(alpha!S33,alpha!$B33:$AA33)</f>
        <v>1</v>
      </c>
      <c r="AH33" s="85">
        <f>RANK(alpha!T33,alpha!$B33:$AA33)</f>
        <v>10</v>
      </c>
      <c r="AI33" s="85">
        <f>RANK(alpha!U33,alpha!$B33:$AA33)</f>
        <v>14</v>
      </c>
      <c r="AJ33" s="85">
        <f>RANK(alpha!V33,alpha!$B33:$AA33)</f>
        <v>16</v>
      </c>
      <c r="AK33" s="85">
        <f>RANK(alpha!W33,alpha!$B33:$AA33)</f>
        <v>21</v>
      </c>
      <c r="AL33" s="85">
        <f>RANK(alpha!X33,alpha!$B33:$AA33)</f>
        <v>23</v>
      </c>
      <c r="AM33" s="85">
        <f>RANK(alpha!Y33,alpha!$B33:$AA33)</f>
        <v>26</v>
      </c>
      <c r="AN33" s="85">
        <f>RANK(alpha!Z33,alpha!$B33:$AA33)</f>
        <v>9</v>
      </c>
      <c r="AO33" s="85">
        <f>RANK(alpha!AA33,alpha!$B33:$AA33)</f>
        <v>15</v>
      </c>
      <c r="AQ33" s="85">
        <f>RANK(alpha1!B33,alpha1!$B33:$AA33)</f>
        <v>13</v>
      </c>
      <c r="AR33" s="85">
        <f>RANK(alpha1!C33,alpha1!$B33:$AA33)</f>
        <v>19</v>
      </c>
      <c r="AS33" s="85">
        <f>RANK(alpha1!D33,alpha1!$B33:$AA33)</f>
        <v>20</v>
      </c>
      <c r="AT33" s="85">
        <f>RANK(alpha1!E33,alpha1!$B33:$AA33)</f>
        <v>22</v>
      </c>
      <c r="AU33" s="85">
        <f>RANK(alpha1!F33,alpha1!$B33:$AA33)</f>
        <v>24</v>
      </c>
      <c r="AV33" s="85">
        <f>RANK(alpha1!G33,alpha1!$B33:$AA33)</f>
        <v>25</v>
      </c>
      <c r="AW33" s="85">
        <f>RANK(alpha1!H33,alpha1!$B33:$AA33)</f>
        <v>8</v>
      </c>
      <c r="AX33" s="85">
        <f>RANK(alpha1!I33,alpha1!$B33:$AA33)</f>
        <v>11</v>
      </c>
      <c r="AY33" s="85">
        <f>RANK(alpha1!J33,alpha1!$B33:$AA33)</f>
        <v>7</v>
      </c>
      <c r="AZ33" s="85">
        <f>RANK(alpha1!K33,alpha1!$B33:$AA33)</f>
        <v>3</v>
      </c>
      <c r="BA33" s="85">
        <f>RANK(alpha1!L33,alpha1!$B33:$AA33)</f>
        <v>5</v>
      </c>
      <c r="BB33" s="85">
        <f>RANK(alpha1!M33,alpha1!$B33:$AA33)</f>
        <v>4</v>
      </c>
      <c r="BC33" s="85">
        <f>RANK(alpha1!N33,alpha1!$B33:$AA33)</f>
        <v>12</v>
      </c>
      <c r="BD33" s="85">
        <f>RANK(alpha1!O33,alpha1!$B33:$AA33)</f>
        <v>17</v>
      </c>
      <c r="BE33" s="85">
        <f>RANK(alpha1!P33,alpha1!$B33:$AA33)</f>
        <v>18</v>
      </c>
      <c r="BF33" s="85">
        <f>RANK(alpha1!Q33,alpha1!$B33:$AA33)</f>
        <v>2</v>
      </c>
      <c r="BG33" s="85">
        <f>RANK(alpha1!R33,alpha1!$B33:$AA33)</f>
        <v>6</v>
      </c>
      <c r="BH33" s="85">
        <f>RANK(alpha1!S33,alpha1!$B33:$AA33)</f>
        <v>1</v>
      </c>
      <c r="BI33" s="85">
        <f>RANK(alpha1!T33,alpha1!$B33:$AA33)</f>
        <v>10</v>
      </c>
      <c r="BJ33" s="85">
        <f>RANK(alpha1!U33,alpha1!$B33:$AA33)</f>
        <v>14</v>
      </c>
      <c r="BK33" s="85">
        <f>RANK(alpha1!V33,alpha1!$B33:$AA33)</f>
        <v>16</v>
      </c>
      <c r="BL33" s="85">
        <f>RANK(alpha1!W33,alpha1!$B33:$AA33)</f>
        <v>21</v>
      </c>
      <c r="BM33" s="85">
        <f>RANK(alpha1!X33,alpha1!$B33:$AA33)</f>
        <v>23</v>
      </c>
      <c r="BN33" s="85">
        <f>RANK(alpha1!Y33,alpha1!$B33:$AA33)</f>
        <v>26</v>
      </c>
      <c r="BO33" s="85">
        <f>RANK(alpha1!Z33,alpha1!$B33:$AA33)</f>
        <v>9</v>
      </c>
      <c r="BP33" s="85">
        <f>RANK(alpha1!AA33,alpha1!$B33:$AA33)</f>
        <v>15</v>
      </c>
    </row>
    <row r="34" spans="1:68" ht="90" customHeight="1" x14ac:dyDescent="0.25">
      <c r="A34" s="83" t="str">
        <f>formatting!C34</f>
        <v>Canister</v>
      </c>
      <c r="B34" s="84" t="str">
        <f>formatting!D34</f>
        <v>T18</v>
      </c>
      <c r="C34" s="85"/>
      <c r="D34" s="85"/>
      <c r="E34" s="85"/>
      <c r="F34" s="85">
        <f>'raw grasp info'!C34</f>
        <v>5</v>
      </c>
      <c r="G34" s="93">
        <f>grasp1!C34</f>
        <v>3</v>
      </c>
      <c r="H34" s="85">
        <f>'raw grasp info'!D34</f>
        <v>6</v>
      </c>
      <c r="I34" s="93">
        <f>grasp1!D34</f>
        <v>6</v>
      </c>
      <c r="J34" s="85" t="str">
        <f>'raw grasp info'!E34</f>
        <v>False</v>
      </c>
      <c r="K34" s="93" t="str">
        <f>grasp1!E34</f>
        <v>False</v>
      </c>
      <c r="L34" s="85" t="str">
        <f>'raw grasp info'!F34</f>
        <v>True</v>
      </c>
      <c r="M34" s="93" t="str">
        <f>grasp1!F34</f>
        <v>True</v>
      </c>
      <c r="N34" s="85" t="str">
        <f>'raw grasp info'!G34</f>
        <v>True</v>
      </c>
      <c r="O34" s="93" t="str">
        <f>grasp1!G34</f>
        <v>False</v>
      </c>
      <c r="P34" s="85">
        <f>RANK(alpha!B34,alpha!$B34:$AA34)</f>
        <v>14</v>
      </c>
      <c r="Q34" s="85">
        <f>RANK(alpha!C34,alpha!$B34:$AA34)</f>
        <v>23</v>
      </c>
      <c r="R34" s="85">
        <f>RANK(alpha!D34,alpha!$B34:$AA34)</f>
        <v>22</v>
      </c>
      <c r="S34" s="85">
        <f>RANK(alpha!E34,alpha!$B34:$AA34)</f>
        <v>16</v>
      </c>
      <c r="T34" s="85">
        <f>RANK(alpha!F34,alpha!$B34:$AA34)</f>
        <v>24</v>
      </c>
      <c r="U34" s="85">
        <f>RANK(alpha!G34,alpha!$B34:$AA34)</f>
        <v>21</v>
      </c>
      <c r="V34" s="85">
        <f>RANK(alpha!H34,alpha!$B34:$AA34)</f>
        <v>20</v>
      </c>
      <c r="W34" s="85">
        <f>RANK(alpha!I34,alpha!$B34:$AA34)</f>
        <v>25</v>
      </c>
      <c r="X34" s="85">
        <f>RANK(alpha!J34,alpha!$B34:$AA34)</f>
        <v>18</v>
      </c>
      <c r="Y34" s="85">
        <f>RANK(alpha!K34,alpha!$B34:$AA34)</f>
        <v>3</v>
      </c>
      <c r="Z34" s="85">
        <f>RANK(alpha!L34,alpha!$B34:$AA34)</f>
        <v>10</v>
      </c>
      <c r="AA34" s="85">
        <f>RANK(alpha!M34,alpha!$B34:$AA34)</f>
        <v>5</v>
      </c>
      <c r="AB34" s="85">
        <f>RANK(alpha!N34,alpha!$B34:$AA34)</f>
        <v>4</v>
      </c>
      <c r="AC34" s="85">
        <f>RANK(alpha!O34,alpha!$B34:$AA34)</f>
        <v>11</v>
      </c>
      <c r="AD34" s="85">
        <f>RANK(alpha!P34,alpha!$B34:$AA34)</f>
        <v>6</v>
      </c>
      <c r="AE34" s="85">
        <f>RANK(alpha!Q34,alpha!$B34:$AA34)</f>
        <v>2</v>
      </c>
      <c r="AF34" s="85">
        <f>RANK(alpha!R34,alpha!$B34:$AA34)</f>
        <v>8</v>
      </c>
      <c r="AG34" s="85">
        <f>RANK(alpha!S34,alpha!$B34:$AA34)</f>
        <v>1</v>
      </c>
      <c r="AH34" s="85">
        <f>RANK(alpha!T34,alpha!$B34:$AA34)</f>
        <v>12</v>
      </c>
      <c r="AI34" s="85">
        <f>RANK(alpha!U34,alpha!$B34:$AA34)</f>
        <v>15</v>
      </c>
      <c r="AJ34" s="85">
        <f>RANK(alpha!V34,alpha!$B34:$AA34)</f>
        <v>7</v>
      </c>
      <c r="AK34" s="85">
        <f>RANK(alpha!W34,alpha!$B34:$AA34)</f>
        <v>13</v>
      </c>
      <c r="AL34" s="85">
        <f>RANK(alpha!X34,alpha!$B34:$AA34)</f>
        <v>17</v>
      </c>
      <c r="AM34" s="85">
        <f>RANK(alpha!Y34,alpha!$B34:$AA34)</f>
        <v>9</v>
      </c>
      <c r="AN34" s="85">
        <f>RANK(alpha!Z34,alpha!$B34:$AA34)</f>
        <v>19</v>
      </c>
      <c r="AO34" s="85">
        <f>RANK(alpha!AA34,alpha!$B34:$AA34)</f>
        <v>26</v>
      </c>
      <c r="AQ34" s="85">
        <f>RANK(alpha1!B34,alpha1!$B34:$AA34)</f>
        <v>8</v>
      </c>
      <c r="AR34" s="85">
        <f>RANK(alpha1!C34,alpha1!$B34:$AA34)</f>
        <v>8</v>
      </c>
      <c r="AS34" s="85">
        <f>RANK(alpha1!D34,alpha1!$B34:$AA34)</f>
        <v>8</v>
      </c>
      <c r="AT34" s="85">
        <f>RANK(alpha1!E34,alpha1!$B34:$AA34)</f>
        <v>4</v>
      </c>
      <c r="AU34" s="85">
        <f>RANK(alpha1!F34,alpha1!$B34:$AA34)</f>
        <v>7</v>
      </c>
      <c r="AV34" s="85">
        <f>RANK(alpha1!G34,alpha1!$B34:$AA34)</f>
        <v>5</v>
      </c>
      <c r="AW34" s="85">
        <f>RANK(alpha1!H34,alpha1!$B34:$AA34)</f>
        <v>8</v>
      </c>
      <c r="AX34" s="85">
        <f>RANK(alpha1!I34,alpha1!$B34:$AA34)</f>
        <v>8</v>
      </c>
      <c r="AY34" s="85">
        <f>RANK(alpha1!J34,alpha1!$B34:$AA34)</f>
        <v>6</v>
      </c>
      <c r="AZ34" s="85">
        <f>RANK(alpha1!K34,alpha1!$B34:$AA34)</f>
        <v>8</v>
      </c>
      <c r="BA34" s="85">
        <f>RANK(alpha1!L34,alpha1!$B34:$AA34)</f>
        <v>8</v>
      </c>
      <c r="BB34" s="85">
        <f>RANK(alpha1!M34,alpha1!$B34:$AA34)</f>
        <v>8</v>
      </c>
      <c r="BC34" s="85">
        <f>RANK(alpha1!N34,alpha1!$B34:$AA34)</f>
        <v>8</v>
      </c>
      <c r="BD34" s="85">
        <f>RANK(alpha1!O34,alpha1!$B34:$AA34)</f>
        <v>8</v>
      </c>
      <c r="BE34" s="85">
        <f>RANK(alpha1!P34,alpha1!$B34:$AA34)</f>
        <v>1</v>
      </c>
      <c r="BF34" s="85">
        <f>RANK(alpha1!Q34,alpha1!$B34:$AA34)</f>
        <v>8</v>
      </c>
      <c r="BG34" s="85">
        <f>RANK(alpha1!R34,alpha1!$B34:$AA34)</f>
        <v>8</v>
      </c>
      <c r="BH34" s="85">
        <f>RANK(alpha1!S34,alpha1!$B34:$AA34)</f>
        <v>8</v>
      </c>
      <c r="BI34" s="85">
        <f>RANK(alpha1!T34,alpha1!$B34:$AA34)</f>
        <v>8</v>
      </c>
      <c r="BJ34" s="85">
        <f>RANK(alpha1!U34,alpha1!$B34:$AA34)</f>
        <v>8</v>
      </c>
      <c r="BK34" s="85">
        <f>RANK(alpha1!V34,alpha1!$B34:$AA34)</f>
        <v>8</v>
      </c>
      <c r="BL34" s="85">
        <f>RANK(alpha1!W34,alpha1!$B34:$AA34)</f>
        <v>3</v>
      </c>
      <c r="BM34" s="85">
        <f>RANK(alpha1!X34,alpha1!$B34:$AA34)</f>
        <v>8</v>
      </c>
      <c r="BN34" s="85">
        <f>RANK(alpha1!Y34,alpha1!$B34:$AA34)</f>
        <v>2</v>
      </c>
      <c r="BO34" s="85">
        <f>RANK(alpha1!Z34,alpha1!$B34:$AA34)</f>
        <v>8</v>
      </c>
      <c r="BP34" s="85">
        <f>RANK(alpha1!AA34,alpha1!$B34:$AA34)</f>
        <v>8</v>
      </c>
    </row>
    <row r="35" spans="1:68" ht="90" customHeight="1" x14ac:dyDescent="0.25">
      <c r="A35" s="83" t="str">
        <f>formatting!C35</f>
        <v>Canister</v>
      </c>
      <c r="B35" s="84" t="str">
        <f>formatting!D35</f>
        <v>T2</v>
      </c>
      <c r="C35" s="85"/>
      <c r="D35" s="85"/>
      <c r="E35" s="85"/>
      <c r="F35" s="85">
        <f>'raw grasp info'!C35</f>
        <v>9</v>
      </c>
      <c r="G35" s="93">
        <f>grasp1!C35</f>
        <v>4</v>
      </c>
      <c r="H35" s="85">
        <f>'raw grasp info'!D35</f>
        <v>6</v>
      </c>
      <c r="I35" s="93">
        <f>grasp1!D35</f>
        <v>6</v>
      </c>
      <c r="J35" s="85" t="str">
        <f>'raw grasp info'!E35</f>
        <v>False</v>
      </c>
      <c r="K35" s="93" t="str">
        <f>grasp1!E35</f>
        <v>False</v>
      </c>
      <c r="L35" s="85" t="str">
        <f>'raw grasp info'!F35</f>
        <v>True</v>
      </c>
      <c r="M35" s="93" t="str">
        <f>grasp1!F35</f>
        <v>True</v>
      </c>
      <c r="N35" s="85" t="str">
        <f>'raw grasp info'!G35</f>
        <v>True</v>
      </c>
      <c r="O35" s="93" t="str">
        <f>grasp1!G35</f>
        <v>False</v>
      </c>
      <c r="P35" s="85">
        <f>RANK(alpha!B35,alpha!$B35:$AA35)</f>
        <v>19</v>
      </c>
      <c r="Q35" s="85">
        <f>RANK(alpha!C35,alpha!$B35:$AA35)</f>
        <v>25</v>
      </c>
      <c r="R35" s="85">
        <f>RANK(alpha!D35,alpha!$B35:$AA35)</f>
        <v>23</v>
      </c>
      <c r="S35" s="85">
        <f>RANK(alpha!E35,alpha!$B35:$AA35)</f>
        <v>19</v>
      </c>
      <c r="T35" s="85">
        <f>RANK(alpha!F35,alpha!$B35:$AA35)</f>
        <v>26</v>
      </c>
      <c r="U35" s="85">
        <f>RANK(alpha!G35,alpha!$B35:$AA35)</f>
        <v>24</v>
      </c>
      <c r="V35" s="85">
        <f>RANK(alpha!H35,alpha!$B35:$AA35)</f>
        <v>18</v>
      </c>
      <c r="W35" s="85">
        <f>RANK(alpha!I35,alpha!$B35:$AA35)</f>
        <v>22</v>
      </c>
      <c r="X35" s="85">
        <f>RANK(alpha!J35,alpha!$B35:$AA35)</f>
        <v>21</v>
      </c>
      <c r="Y35" s="85">
        <f>RANK(alpha!K35,alpha!$B35:$AA35)</f>
        <v>5</v>
      </c>
      <c r="Z35" s="85">
        <f>RANK(alpha!L35,alpha!$B35:$AA35)</f>
        <v>8</v>
      </c>
      <c r="AA35" s="85">
        <f>RANK(alpha!M35,alpha!$B35:$AA35)</f>
        <v>2</v>
      </c>
      <c r="AB35" s="85">
        <f>RANK(alpha!N35,alpha!$B35:$AA35)</f>
        <v>4</v>
      </c>
      <c r="AC35" s="85">
        <f>RANK(alpha!O35,alpha!$B35:$AA35)</f>
        <v>7</v>
      </c>
      <c r="AD35" s="85">
        <f>RANK(alpha!P35,alpha!$B35:$AA35)</f>
        <v>2</v>
      </c>
      <c r="AE35" s="85">
        <f>RANK(alpha!Q35,alpha!$B35:$AA35)</f>
        <v>6</v>
      </c>
      <c r="AF35" s="85">
        <f>RANK(alpha!R35,alpha!$B35:$AA35)</f>
        <v>9</v>
      </c>
      <c r="AG35" s="85">
        <f>RANK(alpha!S35,alpha!$B35:$AA35)</f>
        <v>1</v>
      </c>
      <c r="AH35" s="85">
        <f>RANK(alpha!T35,alpha!$B35:$AA35)</f>
        <v>12</v>
      </c>
      <c r="AI35" s="85">
        <f>RANK(alpha!U35,alpha!$B35:$AA35)</f>
        <v>16</v>
      </c>
      <c r="AJ35" s="85">
        <f>RANK(alpha!V35,alpha!$B35:$AA35)</f>
        <v>14</v>
      </c>
      <c r="AK35" s="85">
        <f>RANK(alpha!W35,alpha!$B35:$AA35)</f>
        <v>12</v>
      </c>
      <c r="AL35" s="85">
        <f>RANK(alpha!X35,alpha!$B35:$AA35)</f>
        <v>17</v>
      </c>
      <c r="AM35" s="85">
        <f>RANK(alpha!Y35,alpha!$B35:$AA35)</f>
        <v>15</v>
      </c>
      <c r="AN35" s="85">
        <f>RANK(alpha!Z35,alpha!$B35:$AA35)</f>
        <v>10</v>
      </c>
      <c r="AO35" s="85">
        <f>RANK(alpha!AA35,alpha!$B35:$AA35)</f>
        <v>11</v>
      </c>
      <c r="AQ35" s="85">
        <f>RANK(alpha1!B35,alpha1!$B35:$AA35)</f>
        <v>5</v>
      </c>
      <c r="AR35" s="85">
        <f>RANK(alpha1!C35,alpha1!$B35:$AA35)</f>
        <v>5</v>
      </c>
      <c r="AS35" s="85">
        <f>RANK(alpha1!D35,alpha1!$B35:$AA35)</f>
        <v>5</v>
      </c>
      <c r="AT35" s="85">
        <f>RANK(alpha1!E35,alpha1!$B35:$AA35)</f>
        <v>5</v>
      </c>
      <c r="AU35" s="85">
        <f>RANK(alpha1!F35,alpha1!$B35:$AA35)</f>
        <v>5</v>
      </c>
      <c r="AV35" s="85">
        <f>RANK(alpha1!G35,alpha1!$B35:$AA35)</f>
        <v>5</v>
      </c>
      <c r="AW35" s="85">
        <f>RANK(alpha1!H35,alpha1!$B35:$AA35)</f>
        <v>5</v>
      </c>
      <c r="AX35" s="85">
        <f>RANK(alpha1!I35,alpha1!$B35:$AA35)</f>
        <v>5</v>
      </c>
      <c r="AY35" s="85">
        <f>RANK(alpha1!J35,alpha1!$B35:$AA35)</f>
        <v>5</v>
      </c>
      <c r="AZ35" s="85">
        <f>RANK(alpha1!K35,alpha1!$B35:$AA35)</f>
        <v>5</v>
      </c>
      <c r="BA35" s="85">
        <f>RANK(alpha1!L35,alpha1!$B35:$AA35)</f>
        <v>5</v>
      </c>
      <c r="BB35" s="85">
        <f>RANK(alpha1!M35,alpha1!$B35:$AA35)</f>
        <v>5</v>
      </c>
      <c r="BC35" s="85">
        <f>RANK(alpha1!N35,alpha1!$B35:$AA35)</f>
        <v>5</v>
      </c>
      <c r="BD35" s="85">
        <f>RANK(alpha1!O35,alpha1!$B35:$AA35)</f>
        <v>2</v>
      </c>
      <c r="BE35" s="85">
        <f>RANK(alpha1!P35,alpha1!$B35:$AA35)</f>
        <v>1</v>
      </c>
      <c r="BF35" s="85">
        <f>RANK(alpha1!Q35,alpha1!$B35:$AA35)</f>
        <v>5</v>
      </c>
      <c r="BG35" s="85">
        <f>RANK(alpha1!R35,alpha1!$B35:$AA35)</f>
        <v>5</v>
      </c>
      <c r="BH35" s="85">
        <f>RANK(alpha1!S35,alpha1!$B35:$AA35)</f>
        <v>5</v>
      </c>
      <c r="BI35" s="85">
        <f>RANK(alpha1!T35,alpha1!$B35:$AA35)</f>
        <v>5</v>
      </c>
      <c r="BJ35" s="85">
        <f>RANK(alpha1!U35,alpha1!$B35:$AA35)</f>
        <v>5</v>
      </c>
      <c r="BK35" s="85">
        <f>RANK(alpha1!V35,alpha1!$B35:$AA35)</f>
        <v>5</v>
      </c>
      <c r="BL35" s="85">
        <f>RANK(alpha1!W35,alpha1!$B35:$AA35)</f>
        <v>5</v>
      </c>
      <c r="BM35" s="85">
        <f>RANK(alpha1!X35,alpha1!$B35:$AA35)</f>
        <v>4</v>
      </c>
      <c r="BN35" s="85">
        <f>RANK(alpha1!Y35,alpha1!$B35:$AA35)</f>
        <v>3</v>
      </c>
      <c r="BO35" s="85">
        <f>RANK(alpha1!Z35,alpha1!$B35:$AA35)</f>
        <v>5</v>
      </c>
      <c r="BP35" s="85">
        <f>RANK(alpha1!AA35,alpha1!$B35:$AA35)</f>
        <v>5</v>
      </c>
    </row>
    <row r="36" spans="1:68" ht="90" customHeight="1" x14ac:dyDescent="0.25">
      <c r="A36" s="83" t="str">
        <f>formatting!C36</f>
        <v>Canister</v>
      </c>
      <c r="B36" s="84" t="str">
        <f>formatting!D36</f>
        <v>T26</v>
      </c>
      <c r="C36" s="85"/>
      <c r="D36" s="85"/>
      <c r="E36" s="85"/>
      <c r="F36" s="85">
        <f>'raw grasp info'!C36</f>
        <v>13</v>
      </c>
      <c r="G36" s="93">
        <f>grasp1!C36</f>
        <v>4</v>
      </c>
      <c r="H36" s="85">
        <f>'raw grasp info'!D36</f>
        <v>6</v>
      </c>
      <c r="I36" s="93">
        <f>grasp1!D36</f>
        <v>6</v>
      </c>
      <c r="J36" s="85" t="str">
        <f>'raw grasp info'!E36</f>
        <v>False</v>
      </c>
      <c r="K36" s="93" t="str">
        <f>grasp1!E36</f>
        <v>False</v>
      </c>
      <c r="L36" s="85" t="str">
        <f>'raw grasp info'!F36</f>
        <v>True</v>
      </c>
      <c r="M36" s="93" t="str">
        <f>grasp1!F36</f>
        <v>True</v>
      </c>
      <c r="N36" s="85" t="str">
        <f>'raw grasp info'!G36</f>
        <v>False</v>
      </c>
      <c r="O36" s="93" t="str">
        <f>grasp1!G36</f>
        <v>False</v>
      </c>
      <c r="P36" s="85">
        <f>RANK(alpha!B36,alpha!$B36:$AA36)</f>
        <v>19</v>
      </c>
      <c r="Q36" s="85">
        <f>RANK(alpha!C36,alpha!$B36:$AA36)</f>
        <v>22</v>
      </c>
      <c r="R36" s="85">
        <f>RANK(alpha!D36,alpha!$B36:$AA36)</f>
        <v>21</v>
      </c>
      <c r="S36" s="85">
        <f>RANK(alpha!E36,alpha!$B36:$AA36)</f>
        <v>20</v>
      </c>
      <c r="T36" s="85">
        <f>RANK(alpha!F36,alpha!$B36:$AA36)</f>
        <v>26</v>
      </c>
      <c r="U36" s="85">
        <f>RANK(alpha!G36,alpha!$B36:$AA36)</f>
        <v>25</v>
      </c>
      <c r="V36" s="85">
        <f>RANK(alpha!H36,alpha!$B36:$AA36)</f>
        <v>18</v>
      </c>
      <c r="W36" s="85">
        <f>RANK(alpha!I36,alpha!$B36:$AA36)</f>
        <v>24</v>
      </c>
      <c r="X36" s="85">
        <f>RANK(alpha!J36,alpha!$B36:$AA36)</f>
        <v>23</v>
      </c>
      <c r="Y36" s="85">
        <f>RANK(alpha!K36,alpha!$B36:$AA36)</f>
        <v>5</v>
      </c>
      <c r="Z36" s="85">
        <f>RANK(alpha!L36,alpha!$B36:$AA36)</f>
        <v>4</v>
      </c>
      <c r="AA36" s="85">
        <f>RANK(alpha!M36,alpha!$B36:$AA36)</f>
        <v>2</v>
      </c>
      <c r="AB36" s="85">
        <f>RANK(alpha!N36,alpha!$B36:$AA36)</f>
        <v>6</v>
      </c>
      <c r="AC36" s="85">
        <f>RANK(alpha!O36,alpha!$B36:$AA36)</f>
        <v>9</v>
      </c>
      <c r="AD36" s="85">
        <f>RANK(alpha!P36,alpha!$B36:$AA36)</f>
        <v>3</v>
      </c>
      <c r="AE36" s="85">
        <f>RANK(alpha!Q36,alpha!$B36:$AA36)</f>
        <v>8</v>
      </c>
      <c r="AF36" s="85">
        <f>RANK(alpha!R36,alpha!$B36:$AA36)</f>
        <v>7</v>
      </c>
      <c r="AG36" s="85">
        <f>RANK(alpha!S36,alpha!$B36:$AA36)</f>
        <v>1</v>
      </c>
      <c r="AH36" s="85">
        <f>RANK(alpha!T36,alpha!$B36:$AA36)</f>
        <v>12</v>
      </c>
      <c r="AI36" s="85">
        <f>RANK(alpha!U36,alpha!$B36:$AA36)</f>
        <v>15</v>
      </c>
      <c r="AJ36" s="85">
        <f>RANK(alpha!V36,alpha!$B36:$AA36)</f>
        <v>10</v>
      </c>
      <c r="AK36" s="85">
        <f>RANK(alpha!W36,alpha!$B36:$AA36)</f>
        <v>14</v>
      </c>
      <c r="AL36" s="85">
        <f>RANK(alpha!X36,alpha!$B36:$AA36)</f>
        <v>17</v>
      </c>
      <c r="AM36" s="85">
        <f>RANK(alpha!Y36,alpha!$B36:$AA36)</f>
        <v>16</v>
      </c>
      <c r="AN36" s="85">
        <f>RANK(alpha!Z36,alpha!$B36:$AA36)</f>
        <v>10</v>
      </c>
      <c r="AO36" s="85">
        <f>RANK(alpha!AA36,alpha!$B36:$AA36)</f>
        <v>13</v>
      </c>
      <c r="AQ36" s="85">
        <f>RANK(alpha1!B36,alpha1!$B36:$AA36)</f>
        <v>5</v>
      </c>
      <c r="AR36" s="85">
        <f>RANK(alpha1!C36,alpha1!$B36:$AA36)</f>
        <v>5</v>
      </c>
      <c r="AS36" s="85">
        <f>RANK(alpha1!D36,alpha1!$B36:$AA36)</f>
        <v>5</v>
      </c>
      <c r="AT36" s="85">
        <f>RANK(alpha1!E36,alpha1!$B36:$AA36)</f>
        <v>5</v>
      </c>
      <c r="AU36" s="85">
        <f>RANK(alpha1!F36,alpha1!$B36:$AA36)</f>
        <v>5</v>
      </c>
      <c r="AV36" s="85">
        <f>RANK(alpha1!G36,alpha1!$B36:$AA36)</f>
        <v>5</v>
      </c>
      <c r="AW36" s="85">
        <f>RANK(alpha1!H36,alpha1!$B36:$AA36)</f>
        <v>5</v>
      </c>
      <c r="AX36" s="85">
        <f>RANK(alpha1!I36,alpha1!$B36:$AA36)</f>
        <v>5</v>
      </c>
      <c r="AY36" s="85">
        <f>RANK(alpha1!J36,alpha1!$B36:$AA36)</f>
        <v>5</v>
      </c>
      <c r="AZ36" s="85">
        <f>RANK(alpha1!K36,alpha1!$B36:$AA36)</f>
        <v>5</v>
      </c>
      <c r="BA36" s="85">
        <f>RANK(alpha1!L36,alpha1!$B36:$AA36)</f>
        <v>5</v>
      </c>
      <c r="BB36" s="85">
        <f>RANK(alpha1!M36,alpha1!$B36:$AA36)</f>
        <v>5</v>
      </c>
      <c r="BC36" s="85">
        <f>RANK(alpha1!N36,alpha1!$B36:$AA36)</f>
        <v>5</v>
      </c>
      <c r="BD36" s="85">
        <f>RANK(alpha1!O36,alpha1!$B36:$AA36)</f>
        <v>2</v>
      </c>
      <c r="BE36" s="85">
        <f>RANK(alpha1!P36,alpha1!$B36:$AA36)</f>
        <v>1</v>
      </c>
      <c r="BF36" s="85">
        <f>RANK(alpha1!Q36,alpha1!$B36:$AA36)</f>
        <v>5</v>
      </c>
      <c r="BG36" s="85">
        <f>RANK(alpha1!R36,alpha1!$B36:$AA36)</f>
        <v>5</v>
      </c>
      <c r="BH36" s="85">
        <f>RANK(alpha1!S36,alpha1!$B36:$AA36)</f>
        <v>5</v>
      </c>
      <c r="BI36" s="85">
        <f>RANK(alpha1!T36,alpha1!$B36:$AA36)</f>
        <v>5</v>
      </c>
      <c r="BJ36" s="85">
        <f>RANK(alpha1!U36,alpha1!$B36:$AA36)</f>
        <v>5</v>
      </c>
      <c r="BK36" s="85">
        <f>RANK(alpha1!V36,alpha1!$B36:$AA36)</f>
        <v>5</v>
      </c>
      <c r="BL36" s="85">
        <f>RANK(alpha1!W36,alpha1!$B36:$AA36)</f>
        <v>5</v>
      </c>
      <c r="BM36" s="85">
        <f>RANK(alpha1!X36,alpha1!$B36:$AA36)</f>
        <v>4</v>
      </c>
      <c r="BN36" s="85">
        <f>RANK(alpha1!Y36,alpha1!$B36:$AA36)</f>
        <v>3</v>
      </c>
      <c r="BO36" s="85">
        <f>RANK(alpha1!Z36,alpha1!$B36:$AA36)</f>
        <v>5</v>
      </c>
      <c r="BP36" s="85">
        <f>RANK(alpha1!AA36,alpha1!$B36:$AA36)</f>
        <v>5</v>
      </c>
    </row>
    <row r="37" spans="1:68" ht="90" customHeight="1" x14ac:dyDescent="0.25">
      <c r="A37" s="83" t="str">
        <f>formatting!C37</f>
        <v>Canister</v>
      </c>
      <c r="B37" s="84" t="str">
        <f>formatting!D37</f>
        <v>T57</v>
      </c>
      <c r="C37" s="85"/>
      <c r="D37" s="85"/>
      <c r="E37" s="85"/>
      <c r="F37" s="85">
        <f>'raw grasp info'!C37</f>
        <v>8</v>
      </c>
      <c r="G37" s="93">
        <f>grasp1!C37</f>
        <v>4</v>
      </c>
      <c r="H37" s="85">
        <f>'raw grasp info'!D37</f>
        <v>6</v>
      </c>
      <c r="I37" s="93">
        <f>grasp1!D37</f>
        <v>6</v>
      </c>
      <c r="J37" s="85" t="str">
        <f>'raw grasp info'!E37</f>
        <v>False</v>
      </c>
      <c r="K37" s="93" t="str">
        <f>grasp1!E37</f>
        <v>False</v>
      </c>
      <c r="L37" s="85" t="str">
        <f>'raw grasp info'!F37</f>
        <v>True</v>
      </c>
      <c r="M37" s="93" t="str">
        <f>grasp1!F37</f>
        <v>True</v>
      </c>
      <c r="N37" s="85" t="str">
        <f>'raw grasp info'!G37</f>
        <v>True</v>
      </c>
      <c r="O37" s="93" t="str">
        <f>grasp1!G37</f>
        <v>False</v>
      </c>
      <c r="P37" s="85">
        <f>RANK(alpha!B37,alpha!$B37:$AA37)</f>
        <v>19</v>
      </c>
      <c r="Q37" s="85">
        <f>RANK(alpha!C37,alpha!$B37:$AA37)</f>
        <v>25</v>
      </c>
      <c r="R37" s="85">
        <f>RANK(alpha!D37,alpha!$B37:$AA37)</f>
        <v>23</v>
      </c>
      <c r="S37" s="85">
        <f>RANK(alpha!E37,alpha!$B37:$AA37)</f>
        <v>19</v>
      </c>
      <c r="T37" s="85">
        <f>RANK(alpha!F37,alpha!$B37:$AA37)</f>
        <v>25</v>
      </c>
      <c r="U37" s="85">
        <f>RANK(alpha!G37,alpha!$B37:$AA37)</f>
        <v>23</v>
      </c>
      <c r="V37" s="85">
        <f>RANK(alpha!H37,alpha!$B37:$AA37)</f>
        <v>18</v>
      </c>
      <c r="W37" s="85">
        <f>RANK(alpha!I37,alpha!$B37:$AA37)</f>
        <v>22</v>
      </c>
      <c r="X37" s="85">
        <f>RANK(alpha!J37,alpha!$B37:$AA37)</f>
        <v>21</v>
      </c>
      <c r="Y37" s="85">
        <f>RANK(alpha!K37,alpha!$B37:$AA37)</f>
        <v>5</v>
      </c>
      <c r="Z37" s="85">
        <f>RANK(alpha!L37,alpha!$B37:$AA37)</f>
        <v>7</v>
      </c>
      <c r="AA37" s="85">
        <f>RANK(alpha!M37,alpha!$B37:$AA37)</f>
        <v>2</v>
      </c>
      <c r="AB37" s="85">
        <f>RANK(alpha!N37,alpha!$B37:$AA37)</f>
        <v>4</v>
      </c>
      <c r="AC37" s="85">
        <f>RANK(alpha!O37,alpha!$B37:$AA37)</f>
        <v>8</v>
      </c>
      <c r="AD37" s="85">
        <f>RANK(alpha!P37,alpha!$B37:$AA37)</f>
        <v>3</v>
      </c>
      <c r="AE37" s="85">
        <f>RANK(alpha!Q37,alpha!$B37:$AA37)</f>
        <v>6</v>
      </c>
      <c r="AF37" s="85">
        <f>RANK(alpha!R37,alpha!$B37:$AA37)</f>
        <v>9</v>
      </c>
      <c r="AG37" s="85">
        <f>RANK(alpha!S37,alpha!$B37:$AA37)</f>
        <v>1</v>
      </c>
      <c r="AH37" s="85">
        <f>RANK(alpha!T37,alpha!$B37:$AA37)</f>
        <v>12</v>
      </c>
      <c r="AI37" s="85">
        <f>RANK(alpha!U37,alpha!$B37:$AA37)</f>
        <v>16</v>
      </c>
      <c r="AJ37" s="85">
        <f>RANK(alpha!V37,alpha!$B37:$AA37)</f>
        <v>14</v>
      </c>
      <c r="AK37" s="85">
        <f>RANK(alpha!W37,alpha!$B37:$AA37)</f>
        <v>12</v>
      </c>
      <c r="AL37" s="85">
        <f>RANK(alpha!X37,alpha!$B37:$AA37)</f>
        <v>17</v>
      </c>
      <c r="AM37" s="85">
        <f>RANK(alpha!Y37,alpha!$B37:$AA37)</f>
        <v>15</v>
      </c>
      <c r="AN37" s="85">
        <f>RANK(alpha!Z37,alpha!$B37:$AA37)</f>
        <v>10</v>
      </c>
      <c r="AO37" s="85">
        <f>RANK(alpha!AA37,alpha!$B37:$AA37)</f>
        <v>11</v>
      </c>
      <c r="AQ37" s="85">
        <f>RANK(alpha1!B37,alpha1!$B37:$AA37)</f>
        <v>3</v>
      </c>
      <c r="AR37" s="85">
        <f>RANK(alpha1!C37,alpha1!$B37:$AA37)</f>
        <v>3</v>
      </c>
      <c r="AS37" s="85">
        <f>RANK(alpha1!D37,alpha1!$B37:$AA37)</f>
        <v>3</v>
      </c>
      <c r="AT37" s="85">
        <f>RANK(alpha1!E37,alpha1!$B37:$AA37)</f>
        <v>3</v>
      </c>
      <c r="AU37" s="85">
        <f>RANK(alpha1!F37,alpha1!$B37:$AA37)</f>
        <v>3</v>
      </c>
      <c r="AV37" s="85">
        <f>RANK(alpha1!G37,alpha1!$B37:$AA37)</f>
        <v>3</v>
      </c>
      <c r="AW37" s="85">
        <f>RANK(alpha1!H37,alpha1!$B37:$AA37)</f>
        <v>3</v>
      </c>
      <c r="AX37" s="85">
        <f>RANK(alpha1!I37,alpha1!$B37:$AA37)</f>
        <v>3</v>
      </c>
      <c r="AY37" s="85">
        <f>RANK(alpha1!J37,alpha1!$B37:$AA37)</f>
        <v>3</v>
      </c>
      <c r="AZ37" s="85">
        <f>RANK(alpha1!K37,alpha1!$B37:$AA37)</f>
        <v>3</v>
      </c>
      <c r="BA37" s="85">
        <f>RANK(alpha1!L37,alpha1!$B37:$AA37)</f>
        <v>3</v>
      </c>
      <c r="BB37" s="85">
        <f>RANK(alpha1!M37,alpha1!$B37:$AA37)</f>
        <v>3</v>
      </c>
      <c r="BC37" s="85">
        <f>RANK(alpha1!N37,alpha1!$B37:$AA37)</f>
        <v>3</v>
      </c>
      <c r="BD37" s="85">
        <f>RANK(alpha1!O37,alpha1!$B37:$AA37)</f>
        <v>2</v>
      </c>
      <c r="BE37" s="85">
        <f>RANK(alpha1!P37,alpha1!$B37:$AA37)</f>
        <v>1</v>
      </c>
      <c r="BF37" s="85">
        <f>RANK(alpha1!Q37,alpha1!$B37:$AA37)</f>
        <v>3</v>
      </c>
      <c r="BG37" s="85">
        <f>RANK(alpha1!R37,alpha1!$B37:$AA37)</f>
        <v>3</v>
      </c>
      <c r="BH37" s="85">
        <f>RANK(alpha1!S37,alpha1!$B37:$AA37)</f>
        <v>3</v>
      </c>
      <c r="BI37" s="85">
        <f>RANK(alpha1!T37,alpha1!$B37:$AA37)</f>
        <v>3</v>
      </c>
      <c r="BJ37" s="85">
        <f>RANK(alpha1!U37,alpha1!$B37:$AA37)</f>
        <v>3</v>
      </c>
      <c r="BK37" s="85">
        <f>RANK(alpha1!V37,alpha1!$B37:$AA37)</f>
        <v>3</v>
      </c>
      <c r="BL37" s="85">
        <f>RANK(alpha1!W37,alpha1!$B37:$AA37)</f>
        <v>3</v>
      </c>
      <c r="BM37" s="85">
        <f>RANK(alpha1!X37,alpha1!$B37:$AA37)</f>
        <v>3</v>
      </c>
      <c r="BN37" s="85">
        <f>RANK(alpha1!Y37,alpha1!$B37:$AA37)</f>
        <v>3</v>
      </c>
      <c r="BO37" s="85">
        <f>RANK(alpha1!Z37,alpha1!$B37:$AA37)</f>
        <v>3</v>
      </c>
      <c r="BP37" s="85">
        <f>RANK(alpha1!AA37,alpha1!$B37:$AA37)</f>
        <v>3</v>
      </c>
    </row>
    <row r="38" spans="1:68" ht="90" customHeight="1" x14ac:dyDescent="0.25">
      <c r="A38" s="83" t="str">
        <f>formatting!C38</f>
        <v>Tube</v>
      </c>
      <c r="B38" s="84" t="str">
        <f>formatting!D38</f>
        <v>C2</v>
      </c>
      <c r="C38" s="85"/>
      <c r="D38" s="85"/>
      <c r="E38" s="85"/>
      <c r="F38" s="85">
        <f>'raw grasp info'!C38</f>
        <v>16</v>
      </c>
      <c r="G38" s="93">
        <f>grasp1!C38</f>
        <v>4</v>
      </c>
      <c r="H38" s="85">
        <f>'raw grasp info'!D38</f>
        <v>6</v>
      </c>
      <c r="I38" s="93">
        <f>grasp1!D38</f>
        <v>5</v>
      </c>
      <c r="J38" s="85" t="str">
        <f>'raw grasp info'!E38</f>
        <v>False</v>
      </c>
      <c r="K38" s="93" t="str">
        <f>grasp1!E38</f>
        <v>False</v>
      </c>
      <c r="L38" s="85" t="str">
        <f>'raw grasp info'!F38</f>
        <v>True</v>
      </c>
      <c r="M38" s="93" t="str">
        <f>grasp1!F38</f>
        <v>True</v>
      </c>
      <c r="N38" s="85" t="str">
        <f>'raw grasp info'!G38</f>
        <v>True</v>
      </c>
      <c r="O38" s="93" t="str">
        <f>grasp1!G38</f>
        <v>False</v>
      </c>
      <c r="P38" s="85">
        <f>RANK(alpha!B38,alpha!$B38:$AA38)</f>
        <v>13</v>
      </c>
      <c r="Q38" s="85">
        <f>RANK(alpha!C38,alpha!$B38:$AA38)</f>
        <v>9</v>
      </c>
      <c r="R38" s="85">
        <f>RANK(alpha!D38,alpha!$B38:$AA38)</f>
        <v>1</v>
      </c>
      <c r="S38" s="85">
        <f>RANK(alpha!E38,alpha!$B38:$AA38)</f>
        <v>13</v>
      </c>
      <c r="T38" s="85">
        <f>RANK(alpha!F38,alpha!$B38:$AA38)</f>
        <v>9</v>
      </c>
      <c r="U38" s="85">
        <f>RANK(alpha!G38,alpha!$B38:$AA38)</f>
        <v>1</v>
      </c>
      <c r="V38" s="85">
        <f>RANK(alpha!H38,alpha!$B38:$AA38)</f>
        <v>21</v>
      </c>
      <c r="W38" s="85">
        <f>RANK(alpha!I38,alpha!$B38:$AA38)</f>
        <v>17</v>
      </c>
      <c r="X38" s="85">
        <f>RANK(alpha!J38,alpha!$B38:$AA38)</f>
        <v>5</v>
      </c>
      <c r="Y38" s="85">
        <f>RANK(alpha!K38,alpha!$B38:$AA38)</f>
        <v>13</v>
      </c>
      <c r="Z38" s="85">
        <f>RANK(alpha!L38,alpha!$B38:$AA38)</f>
        <v>9</v>
      </c>
      <c r="AA38" s="85">
        <f>RANK(alpha!M38,alpha!$B38:$AA38)</f>
        <v>1</v>
      </c>
      <c r="AB38" s="85">
        <f>RANK(alpha!N38,alpha!$B38:$AA38)</f>
        <v>13</v>
      </c>
      <c r="AC38" s="85">
        <f>RANK(alpha!O38,alpha!$B38:$AA38)</f>
        <v>9</v>
      </c>
      <c r="AD38" s="85">
        <f>RANK(alpha!P38,alpha!$B38:$AA38)</f>
        <v>1</v>
      </c>
      <c r="AE38" s="85">
        <f>RANK(alpha!Q38,alpha!$B38:$AA38)</f>
        <v>21</v>
      </c>
      <c r="AF38" s="85">
        <f>RANK(alpha!R38,alpha!$B38:$AA38)</f>
        <v>17</v>
      </c>
      <c r="AG38" s="85">
        <f>RANK(alpha!S38,alpha!$B38:$AA38)</f>
        <v>5</v>
      </c>
      <c r="AH38" s="85">
        <f>RANK(alpha!T38,alpha!$B38:$AA38)</f>
        <v>21</v>
      </c>
      <c r="AI38" s="85">
        <f>RANK(alpha!U38,alpha!$B38:$AA38)</f>
        <v>17</v>
      </c>
      <c r="AJ38" s="85">
        <f>RANK(alpha!V38,alpha!$B38:$AA38)</f>
        <v>5</v>
      </c>
      <c r="AK38" s="85">
        <f>RANK(alpha!W38,alpha!$B38:$AA38)</f>
        <v>21</v>
      </c>
      <c r="AL38" s="85">
        <f>RANK(alpha!X38,alpha!$B38:$AA38)</f>
        <v>17</v>
      </c>
      <c r="AM38" s="85">
        <f>RANK(alpha!Y38,alpha!$B38:$AA38)</f>
        <v>5</v>
      </c>
      <c r="AN38" s="85">
        <f>RANK(alpha!Z38,alpha!$B38:$AA38)</f>
        <v>25</v>
      </c>
      <c r="AO38" s="85">
        <f>RANK(alpha!AA38,alpha!$B38:$AA38)</f>
        <v>25</v>
      </c>
      <c r="AQ38" s="85">
        <f>RANK(alpha1!B38,alpha1!$B38:$AA38)</f>
        <v>1</v>
      </c>
      <c r="AR38" s="85">
        <f>RANK(alpha1!C38,alpha1!$B38:$AA38)</f>
        <v>1</v>
      </c>
      <c r="AS38" s="85">
        <f>RANK(alpha1!D38,alpha1!$B38:$AA38)</f>
        <v>1</v>
      </c>
      <c r="AT38" s="85">
        <f>RANK(alpha1!E38,alpha1!$B38:$AA38)</f>
        <v>1</v>
      </c>
      <c r="AU38" s="85">
        <f>RANK(alpha1!F38,alpha1!$B38:$AA38)</f>
        <v>1</v>
      </c>
      <c r="AV38" s="85">
        <f>RANK(alpha1!G38,alpha1!$B38:$AA38)</f>
        <v>1</v>
      </c>
      <c r="AW38" s="85">
        <f>RANK(alpha1!H38,alpha1!$B38:$AA38)</f>
        <v>1</v>
      </c>
      <c r="AX38" s="85">
        <f>RANK(alpha1!I38,alpha1!$B38:$AA38)</f>
        <v>1</v>
      </c>
      <c r="AY38" s="85">
        <f>RANK(alpha1!J38,alpha1!$B38:$AA38)</f>
        <v>1</v>
      </c>
      <c r="AZ38" s="85">
        <f>RANK(alpha1!K38,alpha1!$B38:$AA38)</f>
        <v>1</v>
      </c>
      <c r="BA38" s="85">
        <f>RANK(alpha1!L38,alpha1!$B38:$AA38)</f>
        <v>1</v>
      </c>
      <c r="BB38" s="85">
        <f>RANK(alpha1!M38,alpha1!$B38:$AA38)</f>
        <v>1</v>
      </c>
      <c r="BC38" s="85">
        <f>RANK(alpha1!N38,alpha1!$B38:$AA38)</f>
        <v>1</v>
      </c>
      <c r="BD38" s="85">
        <f>RANK(alpha1!O38,alpha1!$B38:$AA38)</f>
        <v>1</v>
      </c>
      <c r="BE38" s="85">
        <f>RANK(alpha1!P38,alpha1!$B38:$AA38)</f>
        <v>1</v>
      </c>
      <c r="BF38" s="85">
        <f>RANK(alpha1!Q38,alpha1!$B38:$AA38)</f>
        <v>1</v>
      </c>
      <c r="BG38" s="85">
        <f>RANK(alpha1!R38,alpha1!$B38:$AA38)</f>
        <v>1</v>
      </c>
      <c r="BH38" s="85">
        <f>RANK(alpha1!S38,alpha1!$B38:$AA38)</f>
        <v>1</v>
      </c>
      <c r="BI38" s="85">
        <f>RANK(alpha1!T38,alpha1!$B38:$AA38)</f>
        <v>1</v>
      </c>
      <c r="BJ38" s="85">
        <f>RANK(alpha1!U38,alpha1!$B38:$AA38)</f>
        <v>1</v>
      </c>
      <c r="BK38" s="85">
        <f>RANK(alpha1!V38,alpha1!$B38:$AA38)</f>
        <v>1</v>
      </c>
      <c r="BL38" s="85">
        <f>RANK(alpha1!W38,alpha1!$B38:$AA38)</f>
        <v>1</v>
      </c>
      <c r="BM38" s="85">
        <f>RANK(alpha1!X38,alpha1!$B38:$AA38)</f>
        <v>1</v>
      </c>
      <c r="BN38" s="85">
        <f>RANK(alpha1!Y38,alpha1!$B38:$AA38)</f>
        <v>1</v>
      </c>
      <c r="BO38" s="85">
        <f>RANK(alpha1!Z38,alpha1!$B38:$AA38)</f>
        <v>1</v>
      </c>
      <c r="BP38" s="85">
        <f>RANK(alpha1!AA38,alpha1!$B38:$AA38)</f>
        <v>1</v>
      </c>
    </row>
    <row r="39" spans="1:68" ht="90" customHeight="1" x14ac:dyDescent="0.25">
      <c r="A39" s="83" t="str">
        <f>formatting!C39</f>
        <v>Tube</v>
      </c>
      <c r="B39" s="84" t="str">
        <f>formatting!D39</f>
        <v>C6</v>
      </c>
      <c r="C39" s="85"/>
      <c r="D39" s="85"/>
      <c r="E39" s="85"/>
      <c r="F39" s="85">
        <f>'raw grasp info'!C39</f>
        <v>5</v>
      </c>
      <c r="G39" s="93">
        <f>grasp1!C39</f>
        <v>4</v>
      </c>
      <c r="H39" s="85">
        <f>'raw grasp info'!D39</f>
        <v>6</v>
      </c>
      <c r="I39" s="93">
        <f>grasp1!D39</f>
        <v>6</v>
      </c>
      <c r="J39" s="85" t="str">
        <f>'raw grasp info'!E39</f>
        <v>False</v>
      </c>
      <c r="K39" s="93" t="str">
        <f>grasp1!E39</f>
        <v>False</v>
      </c>
      <c r="L39" s="85" t="str">
        <f>'raw grasp info'!F39</f>
        <v>True</v>
      </c>
      <c r="M39" s="93" t="str">
        <f>grasp1!F39</f>
        <v>True</v>
      </c>
      <c r="N39" s="85" t="str">
        <f>'raw grasp info'!G39</f>
        <v>True</v>
      </c>
      <c r="O39" s="93" t="str">
        <f>grasp1!G39</f>
        <v>True</v>
      </c>
      <c r="P39" s="85">
        <f>RANK(alpha!B39,alpha!$B39:$AA39)</f>
        <v>13</v>
      </c>
      <c r="Q39" s="85">
        <f>RANK(alpha!C39,alpha!$B39:$AA39)</f>
        <v>16</v>
      </c>
      <c r="R39" s="85">
        <f>RANK(alpha!D39,alpha!$B39:$AA39)</f>
        <v>17</v>
      </c>
      <c r="S39" s="85">
        <f>RANK(alpha!E39,alpha!$B39:$AA39)</f>
        <v>18</v>
      </c>
      <c r="T39" s="85">
        <f>RANK(alpha!F39,alpha!$B39:$AA39)</f>
        <v>18</v>
      </c>
      <c r="U39" s="85">
        <f>RANK(alpha!G39,alpha!$B39:$AA39)</f>
        <v>22</v>
      </c>
      <c r="V39" s="85">
        <f>RANK(alpha!H39,alpha!$B39:$AA39)</f>
        <v>11</v>
      </c>
      <c r="W39" s="85">
        <f>RANK(alpha!I39,alpha!$B39:$AA39)</f>
        <v>10</v>
      </c>
      <c r="X39" s="85">
        <f>RANK(alpha!J39,alpha!$B39:$AA39)</f>
        <v>7</v>
      </c>
      <c r="Y39" s="85">
        <f>RANK(alpha!K39,alpha!$B39:$AA39)</f>
        <v>3</v>
      </c>
      <c r="Z39" s="85">
        <f>RANK(alpha!L39,alpha!$B39:$AA39)</f>
        <v>3</v>
      </c>
      <c r="AA39" s="85">
        <f>RANK(alpha!M39,alpha!$B39:$AA39)</f>
        <v>2</v>
      </c>
      <c r="AB39" s="85">
        <f>RANK(alpha!N39,alpha!$B39:$AA39)</f>
        <v>18</v>
      </c>
      <c r="AC39" s="85">
        <f>RANK(alpha!O39,alpha!$B39:$AA39)</f>
        <v>18</v>
      </c>
      <c r="AD39" s="85">
        <f>RANK(alpha!P39,alpha!$B39:$AA39)</f>
        <v>22</v>
      </c>
      <c r="AE39" s="85">
        <f>RANK(alpha!Q39,alpha!$B39:$AA39)</f>
        <v>6</v>
      </c>
      <c r="AF39" s="85">
        <f>RANK(alpha!R39,alpha!$B39:$AA39)</f>
        <v>5</v>
      </c>
      <c r="AG39" s="85">
        <f>RANK(alpha!S39,alpha!$B39:$AA39)</f>
        <v>1</v>
      </c>
      <c r="AH39" s="85">
        <f>RANK(alpha!T39,alpha!$B39:$AA39)</f>
        <v>8</v>
      </c>
      <c r="AI39" s="85">
        <f>RANK(alpha!U39,alpha!$B39:$AA39)</f>
        <v>9</v>
      </c>
      <c r="AJ39" s="85">
        <f>RANK(alpha!V39,alpha!$B39:$AA39)</f>
        <v>14</v>
      </c>
      <c r="AK39" s="85">
        <f>RANK(alpha!W39,alpha!$B39:$AA39)</f>
        <v>22</v>
      </c>
      <c r="AL39" s="85">
        <f>RANK(alpha!X39,alpha!$B39:$AA39)</f>
        <v>22</v>
      </c>
      <c r="AM39" s="85">
        <f>RANK(alpha!Y39,alpha!$B39:$AA39)</f>
        <v>26</v>
      </c>
      <c r="AN39" s="85">
        <f>RANK(alpha!Z39,alpha!$B39:$AA39)</f>
        <v>15</v>
      </c>
      <c r="AO39" s="85">
        <f>RANK(alpha!AA39,alpha!$B39:$AA39)</f>
        <v>12</v>
      </c>
      <c r="AQ39" s="85">
        <f>RANK(alpha1!B39,alpha1!$B39:$AA39)</f>
        <v>21</v>
      </c>
      <c r="AR39" s="85">
        <f>RANK(alpha1!C39,alpha1!$B39:$AA39)</f>
        <v>22</v>
      </c>
      <c r="AS39" s="85">
        <f>RANK(alpha1!D39,alpha1!$B39:$AA39)</f>
        <v>25</v>
      </c>
      <c r="AT39" s="85">
        <f>RANK(alpha1!E39,alpha1!$B39:$AA39)</f>
        <v>9</v>
      </c>
      <c r="AU39" s="85">
        <f>RANK(alpha1!F39,alpha1!$B39:$AA39)</f>
        <v>9</v>
      </c>
      <c r="AV39" s="85">
        <f>RANK(alpha1!G39,alpha1!$B39:$AA39)</f>
        <v>13</v>
      </c>
      <c r="AW39" s="85">
        <f>RANK(alpha1!H39,alpha1!$B39:$AA39)</f>
        <v>6</v>
      </c>
      <c r="AX39" s="85">
        <f>RANK(alpha1!I39,alpha1!$B39:$AA39)</f>
        <v>5</v>
      </c>
      <c r="AY39" s="85">
        <f>RANK(alpha1!J39,alpha1!$B39:$AA39)</f>
        <v>4</v>
      </c>
      <c r="AZ39" s="85">
        <f>RANK(alpha1!K39,alpha1!$B39:$AA39)</f>
        <v>17</v>
      </c>
      <c r="BA39" s="85">
        <f>RANK(alpha1!L39,alpha1!$B39:$AA39)</f>
        <v>18</v>
      </c>
      <c r="BB39" s="85">
        <f>RANK(alpha1!M39,alpha1!$B39:$AA39)</f>
        <v>20</v>
      </c>
      <c r="BC39" s="85">
        <f>RANK(alpha1!N39,alpha1!$B39:$AA39)</f>
        <v>9</v>
      </c>
      <c r="BD39" s="85">
        <f>RANK(alpha1!O39,alpha1!$B39:$AA39)</f>
        <v>9</v>
      </c>
      <c r="BE39" s="85">
        <f>RANK(alpha1!P39,alpha1!$B39:$AA39)</f>
        <v>13</v>
      </c>
      <c r="BF39" s="85">
        <f>RANK(alpha1!Q39,alpha1!$B39:$AA39)</f>
        <v>3</v>
      </c>
      <c r="BG39" s="85">
        <f>RANK(alpha1!R39,alpha1!$B39:$AA39)</f>
        <v>2</v>
      </c>
      <c r="BH39" s="85">
        <f>RANK(alpha1!S39,alpha1!$B39:$AA39)</f>
        <v>1</v>
      </c>
      <c r="BI39" s="85">
        <f>RANK(alpha1!T39,alpha1!$B39:$AA39)</f>
        <v>23</v>
      </c>
      <c r="BJ39" s="85">
        <f>RANK(alpha1!U39,alpha1!$B39:$AA39)</f>
        <v>24</v>
      </c>
      <c r="BK39" s="85">
        <f>RANK(alpha1!V39,alpha1!$B39:$AA39)</f>
        <v>26</v>
      </c>
      <c r="BL39" s="85">
        <f>RANK(alpha1!W39,alpha1!$B39:$AA39)</f>
        <v>13</v>
      </c>
      <c r="BM39" s="85">
        <f>RANK(alpha1!X39,alpha1!$B39:$AA39)</f>
        <v>13</v>
      </c>
      <c r="BN39" s="85">
        <f>RANK(alpha1!Y39,alpha1!$B39:$AA39)</f>
        <v>19</v>
      </c>
      <c r="BO39" s="85">
        <f>RANK(alpha1!Z39,alpha1!$B39:$AA39)</f>
        <v>8</v>
      </c>
      <c r="BP39" s="85">
        <f>RANK(alpha1!AA39,alpha1!$B39:$AA39)</f>
        <v>7</v>
      </c>
    </row>
    <row r="40" spans="1:68" ht="90" customHeight="1" x14ac:dyDescent="0.25">
      <c r="A40" s="83" t="str">
        <f>formatting!C40</f>
        <v>Tube</v>
      </c>
      <c r="B40" s="84" t="str">
        <f>formatting!D40</f>
        <v>C7</v>
      </c>
      <c r="C40" s="85"/>
      <c r="D40" s="85"/>
      <c r="E40" s="85"/>
      <c r="F40" s="85">
        <f>'raw grasp info'!C40</f>
        <v>4</v>
      </c>
      <c r="G40" s="93">
        <f>grasp1!C40</f>
        <v>4</v>
      </c>
      <c r="H40" s="85">
        <f>'raw grasp info'!D40</f>
        <v>6</v>
      </c>
      <c r="I40" s="93">
        <f>grasp1!D40</f>
        <v>6</v>
      </c>
      <c r="J40" s="85" t="str">
        <f>'raw grasp info'!E40</f>
        <v>False</v>
      </c>
      <c r="K40" s="93" t="str">
        <f>grasp1!E40</f>
        <v>False</v>
      </c>
      <c r="L40" s="85" t="str">
        <f>'raw grasp info'!F40</f>
        <v>True</v>
      </c>
      <c r="M40" s="93" t="str">
        <f>grasp1!F40</f>
        <v>True</v>
      </c>
      <c r="N40" s="85" t="str">
        <f>'raw grasp info'!G40</f>
        <v>True</v>
      </c>
      <c r="O40" s="93" t="str">
        <f>grasp1!G40</f>
        <v>True</v>
      </c>
      <c r="P40" s="85">
        <f>RANK(alpha!B40,alpha!$B40:$AA40)</f>
        <v>21</v>
      </c>
      <c r="Q40" s="85">
        <f>RANK(alpha!C40,alpha!$B40:$AA40)</f>
        <v>21</v>
      </c>
      <c r="R40" s="85">
        <f>RANK(alpha!D40,alpha!$B40:$AA40)</f>
        <v>25</v>
      </c>
      <c r="S40" s="85">
        <f>RANK(alpha!E40,alpha!$B40:$AA40)</f>
        <v>21</v>
      </c>
      <c r="T40" s="85">
        <f>RANK(alpha!F40,alpha!$B40:$AA40)</f>
        <v>21</v>
      </c>
      <c r="U40" s="85">
        <f>RANK(alpha!G40,alpha!$B40:$AA40)</f>
        <v>25</v>
      </c>
      <c r="V40" s="85">
        <f>RANK(alpha!H40,alpha!$B40:$AA40)</f>
        <v>11</v>
      </c>
      <c r="W40" s="85">
        <f>RANK(alpha!I40,alpha!$B40:$AA40)</f>
        <v>11</v>
      </c>
      <c r="X40" s="85">
        <f>RANK(alpha!J40,alpha!$B40:$AA40)</f>
        <v>4</v>
      </c>
      <c r="Y40" s="85">
        <f>RANK(alpha!K40,alpha!$B40:$AA40)</f>
        <v>9</v>
      </c>
      <c r="Z40" s="85">
        <f>RANK(alpha!L40,alpha!$B40:$AA40)</f>
        <v>7</v>
      </c>
      <c r="AA40" s="85">
        <f>RANK(alpha!M40,alpha!$B40:$AA40)</f>
        <v>5</v>
      </c>
      <c r="AB40" s="85">
        <f>RANK(alpha!N40,alpha!$B40:$AA40)</f>
        <v>7</v>
      </c>
      <c r="AC40" s="85">
        <f>RANK(alpha!O40,alpha!$B40:$AA40)</f>
        <v>9</v>
      </c>
      <c r="AD40" s="85">
        <f>RANK(alpha!P40,alpha!$B40:$AA40)</f>
        <v>5</v>
      </c>
      <c r="AE40" s="85">
        <f>RANK(alpha!Q40,alpha!$B40:$AA40)</f>
        <v>2</v>
      </c>
      <c r="AF40" s="85">
        <f>RANK(alpha!R40,alpha!$B40:$AA40)</f>
        <v>2</v>
      </c>
      <c r="AG40" s="85">
        <f>RANK(alpha!S40,alpha!$B40:$AA40)</f>
        <v>1</v>
      </c>
      <c r="AH40" s="85">
        <f>RANK(alpha!T40,alpha!$B40:$AA40)</f>
        <v>13</v>
      </c>
      <c r="AI40" s="85">
        <f>RANK(alpha!U40,alpha!$B40:$AA40)</f>
        <v>13</v>
      </c>
      <c r="AJ40" s="85">
        <f>RANK(alpha!V40,alpha!$B40:$AA40)</f>
        <v>13</v>
      </c>
      <c r="AK40" s="85">
        <f>RANK(alpha!W40,alpha!$B40:$AA40)</f>
        <v>13</v>
      </c>
      <c r="AL40" s="85">
        <f>RANK(alpha!X40,alpha!$B40:$AA40)</f>
        <v>13</v>
      </c>
      <c r="AM40" s="85">
        <f>RANK(alpha!Y40,alpha!$B40:$AA40)</f>
        <v>13</v>
      </c>
      <c r="AN40" s="85">
        <f>RANK(alpha!Z40,alpha!$B40:$AA40)</f>
        <v>13</v>
      </c>
      <c r="AO40" s="85">
        <f>RANK(alpha!AA40,alpha!$B40:$AA40)</f>
        <v>13</v>
      </c>
      <c r="AQ40" s="85">
        <f>RANK(alpha1!B40,alpha1!$B40:$AA40)</f>
        <v>21</v>
      </c>
      <c r="AR40" s="85">
        <f>RANK(alpha1!C40,alpha1!$B40:$AA40)</f>
        <v>21</v>
      </c>
      <c r="AS40" s="85">
        <f>RANK(alpha1!D40,alpha1!$B40:$AA40)</f>
        <v>25</v>
      </c>
      <c r="AT40" s="85">
        <f>RANK(alpha1!E40,alpha1!$B40:$AA40)</f>
        <v>21</v>
      </c>
      <c r="AU40" s="85">
        <f>RANK(alpha1!F40,alpha1!$B40:$AA40)</f>
        <v>21</v>
      </c>
      <c r="AV40" s="85">
        <f>RANK(alpha1!G40,alpha1!$B40:$AA40)</f>
        <v>25</v>
      </c>
      <c r="AW40" s="85">
        <f>RANK(alpha1!H40,alpha1!$B40:$AA40)</f>
        <v>11</v>
      </c>
      <c r="AX40" s="85">
        <f>RANK(alpha1!I40,alpha1!$B40:$AA40)</f>
        <v>11</v>
      </c>
      <c r="AY40" s="85">
        <f>RANK(alpha1!J40,alpha1!$B40:$AA40)</f>
        <v>4</v>
      </c>
      <c r="AZ40" s="85">
        <f>RANK(alpha1!K40,alpha1!$B40:$AA40)</f>
        <v>9</v>
      </c>
      <c r="BA40" s="85">
        <f>RANK(alpha1!L40,alpha1!$B40:$AA40)</f>
        <v>7</v>
      </c>
      <c r="BB40" s="85">
        <f>RANK(alpha1!M40,alpha1!$B40:$AA40)</f>
        <v>5</v>
      </c>
      <c r="BC40" s="85">
        <f>RANK(alpha1!N40,alpha1!$B40:$AA40)</f>
        <v>7</v>
      </c>
      <c r="BD40" s="85">
        <f>RANK(alpha1!O40,alpha1!$B40:$AA40)</f>
        <v>9</v>
      </c>
      <c r="BE40" s="85">
        <f>RANK(alpha1!P40,alpha1!$B40:$AA40)</f>
        <v>5</v>
      </c>
      <c r="BF40" s="85">
        <f>RANK(alpha1!Q40,alpha1!$B40:$AA40)</f>
        <v>2</v>
      </c>
      <c r="BG40" s="85">
        <f>RANK(alpha1!R40,alpha1!$B40:$AA40)</f>
        <v>2</v>
      </c>
      <c r="BH40" s="85">
        <f>RANK(alpha1!S40,alpha1!$B40:$AA40)</f>
        <v>1</v>
      </c>
      <c r="BI40" s="85">
        <f>RANK(alpha1!T40,alpha1!$B40:$AA40)</f>
        <v>13</v>
      </c>
      <c r="BJ40" s="85">
        <f>RANK(alpha1!U40,alpha1!$B40:$AA40)</f>
        <v>13</v>
      </c>
      <c r="BK40" s="85">
        <f>RANK(alpha1!V40,alpha1!$B40:$AA40)</f>
        <v>13</v>
      </c>
      <c r="BL40" s="85">
        <f>RANK(alpha1!W40,alpha1!$B40:$AA40)</f>
        <v>13</v>
      </c>
      <c r="BM40" s="85">
        <f>RANK(alpha1!X40,alpha1!$B40:$AA40)</f>
        <v>13</v>
      </c>
      <c r="BN40" s="85">
        <f>RANK(alpha1!Y40,alpha1!$B40:$AA40)</f>
        <v>13</v>
      </c>
      <c r="BO40" s="85">
        <f>RANK(alpha1!Z40,alpha1!$B40:$AA40)</f>
        <v>13</v>
      </c>
      <c r="BP40" s="85">
        <f>RANK(alpha1!AA40,alpha1!$B40:$AA40)</f>
        <v>13</v>
      </c>
    </row>
    <row r="41" spans="1:68" ht="90" customHeight="1" x14ac:dyDescent="0.25">
      <c r="A41" s="83" t="str">
        <f>formatting!C41</f>
        <v>Tube</v>
      </c>
      <c r="B41" s="84" t="str">
        <f>formatting!D41</f>
        <v>C8</v>
      </c>
      <c r="C41" s="85"/>
      <c r="D41" s="85"/>
      <c r="E41" s="85"/>
      <c r="F41" s="85">
        <f>'raw grasp info'!C41</f>
        <v>3</v>
      </c>
      <c r="G41" s="93">
        <f>grasp1!C41</f>
        <v>3</v>
      </c>
      <c r="H41" s="85">
        <f>'raw grasp info'!D41</f>
        <v>6</v>
      </c>
      <c r="I41" s="93">
        <f>grasp1!D41</f>
        <v>6</v>
      </c>
      <c r="J41" s="85" t="str">
        <f>'raw grasp info'!E41</f>
        <v>False</v>
      </c>
      <c r="K41" s="93" t="str">
        <f>grasp1!E41</f>
        <v>False</v>
      </c>
      <c r="L41" s="85" t="str">
        <f>'raw grasp info'!F41</f>
        <v>True</v>
      </c>
      <c r="M41" s="93" t="str">
        <f>grasp1!F41</f>
        <v>True</v>
      </c>
      <c r="N41" s="85" t="str">
        <f>'raw grasp info'!G41</f>
        <v>True</v>
      </c>
      <c r="O41" s="93" t="str">
        <f>grasp1!G41</f>
        <v>True</v>
      </c>
      <c r="P41" s="85">
        <f>RANK(alpha!B41,alpha!$B41:$AA41)</f>
        <v>15</v>
      </c>
      <c r="Q41" s="85">
        <f>RANK(alpha!C41,alpha!$B41:$AA41)</f>
        <v>19</v>
      </c>
      <c r="R41" s="85">
        <f>RANK(alpha!D41,alpha!$B41:$AA41)</f>
        <v>23</v>
      </c>
      <c r="S41" s="85">
        <f>RANK(alpha!E41,alpha!$B41:$AA41)</f>
        <v>19</v>
      </c>
      <c r="T41" s="85">
        <f>RANK(alpha!F41,alpha!$B41:$AA41)</f>
        <v>15</v>
      </c>
      <c r="U41" s="85">
        <f>RANK(alpha!G41,alpha!$B41:$AA41)</f>
        <v>23</v>
      </c>
      <c r="V41" s="85">
        <f>RANK(alpha!H41,alpha!$B41:$AA41)</f>
        <v>5</v>
      </c>
      <c r="W41" s="85">
        <f>RANK(alpha!I41,alpha!$B41:$AA41)</f>
        <v>5</v>
      </c>
      <c r="X41" s="85">
        <f>RANK(alpha!J41,alpha!$B41:$AA41)</f>
        <v>2</v>
      </c>
      <c r="Y41" s="85">
        <f>RANK(alpha!K41,alpha!$B41:$AA41)</f>
        <v>9</v>
      </c>
      <c r="Z41" s="85">
        <f>RANK(alpha!L41,alpha!$B41:$AA41)</f>
        <v>11</v>
      </c>
      <c r="AA41" s="85">
        <f>RANK(alpha!M41,alpha!$B41:$AA41)</f>
        <v>13</v>
      </c>
      <c r="AB41" s="85">
        <f>RANK(alpha!N41,alpha!$B41:$AA41)</f>
        <v>11</v>
      </c>
      <c r="AC41" s="85">
        <f>RANK(alpha!O41,alpha!$B41:$AA41)</f>
        <v>9</v>
      </c>
      <c r="AD41" s="85">
        <f>RANK(alpha!P41,alpha!$B41:$AA41)</f>
        <v>13</v>
      </c>
      <c r="AE41" s="85">
        <f>RANK(alpha!Q41,alpha!$B41:$AA41)</f>
        <v>3</v>
      </c>
      <c r="AF41" s="85">
        <f>RANK(alpha!R41,alpha!$B41:$AA41)</f>
        <v>3</v>
      </c>
      <c r="AG41" s="85">
        <f>RANK(alpha!S41,alpha!$B41:$AA41)</f>
        <v>1</v>
      </c>
      <c r="AH41" s="85">
        <f>RANK(alpha!T41,alpha!$B41:$AA41)</f>
        <v>17</v>
      </c>
      <c r="AI41" s="85">
        <f>RANK(alpha!U41,alpha!$B41:$AA41)</f>
        <v>21</v>
      </c>
      <c r="AJ41" s="85">
        <f>RANK(alpha!V41,alpha!$B41:$AA41)</f>
        <v>25</v>
      </c>
      <c r="AK41" s="85">
        <f>RANK(alpha!W41,alpha!$B41:$AA41)</f>
        <v>21</v>
      </c>
      <c r="AL41" s="85">
        <f>RANK(alpha!X41,alpha!$B41:$AA41)</f>
        <v>17</v>
      </c>
      <c r="AM41" s="85">
        <f>RANK(alpha!Y41,alpha!$B41:$AA41)</f>
        <v>25</v>
      </c>
      <c r="AN41" s="85">
        <f>RANK(alpha!Z41,alpha!$B41:$AA41)</f>
        <v>7</v>
      </c>
      <c r="AO41" s="85">
        <f>RANK(alpha!AA41,alpha!$B41:$AA41)</f>
        <v>7</v>
      </c>
      <c r="AQ41" s="85">
        <f>RANK(alpha1!B41,alpha1!$B41:$AA41)</f>
        <v>15</v>
      </c>
      <c r="AR41" s="85">
        <f>RANK(alpha1!C41,alpha1!$B41:$AA41)</f>
        <v>19</v>
      </c>
      <c r="AS41" s="85">
        <f>RANK(alpha1!D41,alpha1!$B41:$AA41)</f>
        <v>23</v>
      </c>
      <c r="AT41" s="85">
        <f>RANK(alpha1!E41,alpha1!$B41:$AA41)</f>
        <v>19</v>
      </c>
      <c r="AU41" s="85">
        <f>RANK(alpha1!F41,alpha1!$B41:$AA41)</f>
        <v>15</v>
      </c>
      <c r="AV41" s="85">
        <f>RANK(alpha1!G41,alpha1!$B41:$AA41)</f>
        <v>23</v>
      </c>
      <c r="AW41" s="85">
        <f>RANK(alpha1!H41,alpha1!$B41:$AA41)</f>
        <v>5</v>
      </c>
      <c r="AX41" s="85">
        <f>RANK(alpha1!I41,alpha1!$B41:$AA41)</f>
        <v>5</v>
      </c>
      <c r="AY41" s="85">
        <f>RANK(alpha1!J41,alpha1!$B41:$AA41)</f>
        <v>2</v>
      </c>
      <c r="AZ41" s="85">
        <f>RANK(alpha1!K41,alpha1!$B41:$AA41)</f>
        <v>9</v>
      </c>
      <c r="BA41" s="85">
        <f>RANK(alpha1!L41,alpha1!$B41:$AA41)</f>
        <v>11</v>
      </c>
      <c r="BB41" s="85">
        <f>RANK(alpha1!M41,alpha1!$B41:$AA41)</f>
        <v>13</v>
      </c>
      <c r="BC41" s="85">
        <f>RANK(alpha1!N41,alpha1!$B41:$AA41)</f>
        <v>11</v>
      </c>
      <c r="BD41" s="85">
        <f>RANK(alpha1!O41,alpha1!$B41:$AA41)</f>
        <v>9</v>
      </c>
      <c r="BE41" s="85">
        <f>RANK(alpha1!P41,alpha1!$B41:$AA41)</f>
        <v>13</v>
      </c>
      <c r="BF41" s="85">
        <f>RANK(alpha1!Q41,alpha1!$B41:$AA41)</f>
        <v>3</v>
      </c>
      <c r="BG41" s="85">
        <f>RANK(alpha1!R41,alpha1!$B41:$AA41)</f>
        <v>3</v>
      </c>
      <c r="BH41" s="85">
        <f>RANK(alpha1!S41,alpha1!$B41:$AA41)</f>
        <v>1</v>
      </c>
      <c r="BI41" s="85">
        <f>RANK(alpha1!T41,alpha1!$B41:$AA41)</f>
        <v>17</v>
      </c>
      <c r="BJ41" s="85">
        <f>RANK(alpha1!U41,alpha1!$B41:$AA41)</f>
        <v>21</v>
      </c>
      <c r="BK41" s="85">
        <f>RANK(alpha1!V41,alpha1!$B41:$AA41)</f>
        <v>25</v>
      </c>
      <c r="BL41" s="85">
        <f>RANK(alpha1!W41,alpha1!$B41:$AA41)</f>
        <v>21</v>
      </c>
      <c r="BM41" s="85">
        <f>RANK(alpha1!X41,alpha1!$B41:$AA41)</f>
        <v>17</v>
      </c>
      <c r="BN41" s="85">
        <f>RANK(alpha1!Y41,alpha1!$B41:$AA41)</f>
        <v>25</v>
      </c>
      <c r="BO41" s="85">
        <f>RANK(alpha1!Z41,alpha1!$B41:$AA41)</f>
        <v>7</v>
      </c>
      <c r="BP41" s="85">
        <f>RANK(alpha1!AA41,alpha1!$B41:$AA41)</f>
        <v>7</v>
      </c>
    </row>
    <row r="42" spans="1:68" ht="90" customHeight="1" x14ac:dyDescent="0.25">
      <c r="A42" s="83" t="str">
        <f>formatting!C42</f>
        <v>Tube</v>
      </c>
      <c r="B42" s="84" t="str">
        <f>formatting!D42</f>
        <v>F17</v>
      </c>
      <c r="C42" s="85"/>
      <c r="D42" s="85"/>
      <c r="E42" s="85"/>
      <c r="F42" s="85">
        <f>'raw grasp info'!C42</f>
        <v>16</v>
      </c>
      <c r="G42" s="93">
        <f>grasp1!C42</f>
        <v>4</v>
      </c>
      <c r="H42" s="85">
        <f>'raw grasp info'!D42</f>
        <v>6</v>
      </c>
      <c r="I42" s="93">
        <f>grasp1!D42</f>
        <v>5</v>
      </c>
      <c r="J42" s="85" t="str">
        <f>'raw grasp info'!E42</f>
        <v>False</v>
      </c>
      <c r="K42" s="93" t="str">
        <f>grasp1!E42</f>
        <v>False</v>
      </c>
      <c r="L42" s="85" t="str">
        <f>'raw grasp info'!F42</f>
        <v>True</v>
      </c>
      <c r="M42" s="93" t="str">
        <f>grasp1!F42</f>
        <v>True</v>
      </c>
      <c r="N42" s="85" t="str">
        <f>'raw grasp info'!G42</f>
        <v>True</v>
      </c>
      <c r="O42" s="93" t="str">
        <f>grasp1!G42</f>
        <v>False</v>
      </c>
      <c r="P42" s="85">
        <f>RANK(alpha!B42,alpha!$B42:$AA42)</f>
        <v>13</v>
      </c>
      <c r="Q42" s="85">
        <f>RANK(alpha!C42,alpha!$B42:$AA42)</f>
        <v>9</v>
      </c>
      <c r="R42" s="85">
        <f>RANK(alpha!D42,alpha!$B42:$AA42)</f>
        <v>1</v>
      </c>
      <c r="S42" s="85">
        <f>RANK(alpha!E42,alpha!$B42:$AA42)</f>
        <v>13</v>
      </c>
      <c r="T42" s="85">
        <f>RANK(alpha!F42,alpha!$B42:$AA42)</f>
        <v>9</v>
      </c>
      <c r="U42" s="85">
        <f>RANK(alpha!G42,alpha!$B42:$AA42)</f>
        <v>1</v>
      </c>
      <c r="V42" s="85">
        <f>RANK(alpha!H42,alpha!$B42:$AA42)</f>
        <v>21</v>
      </c>
      <c r="W42" s="85">
        <f>RANK(alpha!I42,alpha!$B42:$AA42)</f>
        <v>17</v>
      </c>
      <c r="X42" s="85">
        <f>RANK(alpha!J42,alpha!$B42:$AA42)</f>
        <v>5</v>
      </c>
      <c r="Y42" s="85">
        <f>RANK(alpha!K42,alpha!$B42:$AA42)</f>
        <v>13</v>
      </c>
      <c r="Z42" s="85">
        <f>RANK(alpha!L42,alpha!$B42:$AA42)</f>
        <v>9</v>
      </c>
      <c r="AA42" s="85">
        <f>RANK(alpha!M42,alpha!$B42:$AA42)</f>
        <v>1</v>
      </c>
      <c r="AB42" s="85">
        <f>RANK(alpha!N42,alpha!$B42:$AA42)</f>
        <v>13</v>
      </c>
      <c r="AC42" s="85">
        <f>RANK(alpha!O42,alpha!$B42:$AA42)</f>
        <v>9</v>
      </c>
      <c r="AD42" s="85">
        <f>RANK(alpha!P42,alpha!$B42:$AA42)</f>
        <v>1</v>
      </c>
      <c r="AE42" s="85">
        <f>RANK(alpha!Q42,alpha!$B42:$AA42)</f>
        <v>21</v>
      </c>
      <c r="AF42" s="85">
        <f>RANK(alpha!R42,alpha!$B42:$AA42)</f>
        <v>17</v>
      </c>
      <c r="AG42" s="85">
        <f>RANK(alpha!S42,alpha!$B42:$AA42)</f>
        <v>5</v>
      </c>
      <c r="AH42" s="85">
        <f>RANK(alpha!T42,alpha!$B42:$AA42)</f>
        <v>21</v>
      </c>
      <c r="AI42" s="85">
        <f>RANK(alpha!U42,alpha!$B42:$AA42)</f>
        <v>17</v>
      </c>
      <c r="AJ42" s="85">
        <f>RANK(alpha!V42,alpha!$B42:$AA42)</f>
        <v>5</v>
      </c>
      <c r="AK42" s="85">
        <f>RANK(alpha!W42,alpha!$B42:$AA42)</f>
        <v>21</v>
      </c>
      <c r="AL42" s="85">
        <f>RANK(alpha!X42,alpha!$B42:$AA42)</f>
        <v>17</v>
      </c>
      <c r="AM42" s="85">
        <f>RANK(alpha!Y42,alpha!$B42:$AA42)</f>
        <v>5</v>
      </c>
      <c r="AN42" s="85">
        <f>RANK(alpha!Z42,alpha!$B42:$AA42)</f>
        <v>25</v>
      </c>
      <c r="AO42" s="85">
        <f>RANK(alpha!AA42,alpha!$B42:$AA42)</f>
        <v>25</v>
      </c>
      <c r="AQ42" s="85">
        <f>RANK(alpha1!B42,alpha1!$B42:$AA42)</f>
        <v>1</v>
      </c>
      <c r="AR42" s="85">
        <f>RANK(alpha1!C42,alpha1!$B42:$AA42)</f>
        <v>1</v>
      </c>
      <c r="AS42" s="85">
        <f>RANK(alpha1!D42,alpha1!$B42:$AA42)</f>
        <v>1</v>
      </c>
      <c r="AT42" s="85">
        <f>RANK(alpha1!E42,alpha1!$B42:$AA42)</f>
        <v>1</v>
      </c>
      <c r="AU42" s="85">
        <f>RANK(alpha1!F42,alpha1!$B42:$AA42)</f>
        <v>1</v>
      </c>
      <c r="AV42" s="85">
        <f>RANK(alpha1!G42,alpha1!$B42:$AA42)</f>
        <v>1</v>
      </c>
      <c r="AW42" s="85">
        <f>RANK(alpha1!H42,alpha1!$B42:$AA42)</f>
        <v>1</v>
      </c>
      <c r="AX42" s="85">
        <f>RANK(alpha1!I42,alpha1!$B42:$AA42)</f>
        <v>1</v>
      </c>
      <c r="AY42" s="85">
        <f>RANK(alpha1!J42,alpha1!$B42:$AA42)</f>
        <v>1</v>
      </c>
      <c r="AZ42" s="85">
        <f>RANK(alpha1!K42,alpha1!$B42:$AA42)</f>
        <v>1</v>
      </c>
      <c r="BA42" s="85">
        <f>RANK(alpha1!L42,alpha1!$B42:$AA42)</f>
        <v>1</v>
      </c>
      <c r="BB42" s="85">
        <f>RANK(alpha1!M42,alpha1!$B42:$AA42)</f>
        <v>1</v>
      </c>
      <c r="BC42" s="85">
        <f>RANK(alpha1!N42,alpha1!$B42:$AA42)</f>
        <v>1</v>
      </c>
      <c r="BD42" s="85">
        <f>RANK(alpha1!O42,alpha1!$B42:$AA42)</f>
        <v>1</v>
      </c>
      <c r="BE42" s="85">
        <f>RANK(alpha1!P42,alpha1!$B42:$AA42)</f>
        <v>1</v>
      </c>
      <c r="BF42" s="85">
        <f>RANK(alpha1!Q42,alpha1!$B42:$AA42)</f>
        <v>1</v>
      </c>
      <c r="BG42" s="85">
        <f>RANK(alpha1!R42,alpha1!$B42:$AA42)</f>
        <v>1</v>
      </c>
      <c r="BH42" s="85">
        <f>RANK(alpha1!S42,alpha1!$B42:$AA42)</f>
        <v>1</v>
      </c>
      <c r="BI42" s="85">
        <f>RANK(alpha1!T42,alpha1!$B42:$AA42)</f>
        <v>1</v>
      </c>
      <c r="BJ42" s="85">
        <f>RANK(alpha1!U42,alpha1!$B42:$AA42)</f>
        <v>1</v>
      </c>
      <c r="BK42" s="85">
        <f>RANK(alpha1!V42,alpha1!$B42:$AA42)</f>
        <v>1</v>
      </c>
      <c r="BL42" s="85">
        <f>RANK(alpha1!W42,alpha1!$B42:$AA42)</f>
        <v>1</v>
      </c>
      <c r="BM42" s="85">
        <f>RANK(alpha1!X42,alpha1!$B42:$AA42)</f>
        <v>1</v>
      </c>
      <c r="BN42" s="85">
        <f>RANK(alpha1!Y42,alpha1!$B42:$AA42)</f>
        <v>1</v>
      </c>
      <c r="BO42" s="85">
        <f>RANK(alpha1!Z42,alpha1!$B42:$AA42)</f>
        <v>1</v>
      </c>
      <c r="BP42" s="85">
        <f>RANK(alpha1!AA42,alpha1!$B42:$AA42)</f>
        <v>1</v>
      </c>
    </row>
    <row r="43" spans="1:68" ht="90" customHeight="1" x14ac:dyDescent="0.25">
      <c r="A43" s="83" t="str">
        <f>formatting!C43</f>
        <v>Tube</v>
      </c>
      <c r="B43" s="84" t="str">
        <f>formatting!D43</f>
        <v>T17</v>
      </c>
      <c r="C43" s="85"/>
      <c r="D43" s="85"/>
      <c r="E43" s="85"/>
      <c r="F43" s="85">
        <f>'raw grasp info'!C43</f>
        <v>4</v>
      </c>
      <c r="G43" s="93">
        <f>grasp1!C43</f>
        <v>4</v>
      </c>
      <c r="H43" s="85">
        <f>'raw grasp info'!D43</f>
        <v>6</v>
      </c>
      <c r="I43" s="93">
        <f>grasp1!D43</f>
        <v>6</v>
      </c>
      <c r="J43" s="85" t="str">
        <f>'raw grasp info'!E43</f>
        <v>False</v>
      </c>
      <c r="K43" s="93" t="str">
        <f>grasp1!E43</f>
        <v>False</v>
      </c>
      <c r="L43" s="85" t="str">
        <f>'raw grasp info'!F43</f>
        <v>True</v>
      </c>
      <c r="M43" s="93" t="str">
        <f>grasp1!F43</f>
        <v>True</v>
      </c>
      <c r="N43" s="85" t="str">
        <f>'raw grasp info'!G43</f>
        <v>True</v>
      </c>
      <c r="O43" s="93" t="str">
        <f>grasp1!G43</f>
        <v>True</v>
      </c>
      <c r="P43" s="85">
        <f>RANK(alpha!B43,alpha!$B43:$AA43)</f>
        <v>11</v>
      </c>
      <c r="Q43" s="85">
        <f>RANK(alpha!C43,alpha!$B43:$AA43)</f>
        <v>11</v>
      </c>
      <c r="R43" s="85">
        <f>RANK(alpha!D43,alpha!$B43:$AA43)</f>
        <v>1</v>
      </c>
      <c r="S43" s="85">
        <f>RANK(alpha!E43,alpha!$B43:$AA43)</f>
        <v>11</v>
      </c>
      <c r="T43" s="85">
        <f>RANK(alpha!F43,alpha!$B43:$AA43)</f>
        <v>11</v>
      </c>
      <c r="U43" s="85">
        <f>RANK(alpha!G43,alpha!$B43:$AA43)</f>
        <v>1</v>
      </c>
      <c r="V43" s="85">
        <f>RANK(alpha!H43,alpha!$B43:$AA43)</f>
        <v>19</v>
      </c>
      <c r="W43" s="85">
        <f>RANK(alpha!I43,alpha!$B43:$AA43)</f>
        <v>19</v>
      </c>
      <c r="X43" s="85">
        <f>RANK(alpha!J43,alpha!$B43:$AA43)</f>
        <v>5</v>
      </c>
      <c r="Y43" s="85">
        <f>RANK(alpha!K43,alpha!$B43:$AA43)</f>
        <v>11</v>
      </c>
      <c r="Z43" s="85">
        <f>RANK(alpha!L43,alpha!$B43:$AA43)</f>
        <v>11</v>
      </c>
      <c r="AA43" s="85">
        <f>RANK(alpha!M43,alpha!$B43:$AA43)</f>
        <v>1</v>
      </c>
      <c r="AB43" s="85">
        <f>RANK(alpha!N43,alpha!$B43:$AA43)</f>
        <v>11</v>
      </c>
      <c r="AC43" s="85">
        <f>RANK(alpha!O43,alpha!$B43:$AA43)</f>
        <v>11</v>
      </c>
      <c r="AD43" s="85">
        <f>RANK(alpha!P43,alpha!$B43:$AA43)</f>
        <v>1</v>
      </c>
      <c r="AE43" s="85">
        <f>RANK(alpha!Q43,alpha!$B43:$AA43)</f>
        <v>19</v>
      </c>
      <c r="AF43" s="85">
        <f>RANK(alpha!R43,alpha!$B43:$AA43)</f>
        <v>19</v>
      </c>
      <c r="AG43" s="85">
        <f>RANK(alpha!S43,alpha!$B43:$AA43)</f>
        <v>5</v>
      </c>
      <c r="AH43" s="85">
        <f>RANK(alpha!T43,alpha!$B43:$AA43)</f>
        <v>19</v>
      </c>
      <c r="AI43" s="85">
        <f>RANK(alpha!U43,alpha!$B43:$AA43)</f>
        <v>19</v>
      </c>
      <c r="AJ43" s="85">
        <f>RANK(alpha!V43,alpha!$B43:$AA43)</f>
        <v>5</v>
      </c>
      <c r="AK43" s="85">
        <f>RANK(alpha!W43,alpha!$B43:$AA43)</f>
        <v>19</v>
      </c>
      <c r="AL43" s="85">
        <f>RANK(alpha!X43,alpha!$B43:$AA43)</f>
        <v>19</v>
      </c>
      <c r="AM43" s="85">
        <f>RANK(alpha!Y43,alpha!$B43:$AA43)</f>
        <v>5</v>
      </c>
      <c r="AN43" s="85">
        <f>RANK(alpha!Z43,alpha!$B43:$AA43)</f>
        <v>9</v>
      </c>
      <c r="AO43" s="85">
        <f>RANK(alpha!AA43,alpha!$B43:$AA43)</f>
        <v>9</v>
      </c>
      <c r="AQ43" s="85">
        <f>RANK(alpha1!B43,alpha1!$B43:$AA43)</f>
        <v>11</v>
      </c>
      <c r="AR43" s="85">
        <f>RANK(alpha1!C43,alpha1!$B43:$AA43)</f>
        <v>11</v>
      </c>
      <c r="AS43" s="85">
        <f>RANK(alpha1!D43,alpha1!$B43:$AA43)</f>
        <v>1</v>
      </c>
      <c r="AT43" s="85">
        <f>RANK(alpha1!E43,alpha1!$B43:$AA43)</f>
        <v>11</v>
      </c>
      <c r="AU43" s="85">
        <f>RANK(alpha1!F43,alpha1!$B43:$AA43)</f>
        <v>11</v>
      </c>
      <c r="AV43" s="85">
        <f>RANK(alpha1!G43,alpha1!$B43:$AA43)</f>
        <v>1</v>
      </c>
      <c r="AW43" s="85">
        <f>RANK(alpha1!H43,alpha1!$B43:$AA43)</f>
        <v>19</v>
      </c>
      <c r="AX43" s="85">
        <f>RANK(alpha1!I43,alpha1!$B43:$AA43)</f>
        <v>19</v>
      </c>
      <c r="AY43" s="85">
        <f>RANK(alpha1!J43,alpha1!$B43:$AA43)</f>
        <v>5</v>
      </c>
      <c r="AZ43" s="85">
        <f>RANK(alpha1!K43,alpha1!$B43:$AA43)</f>
        <v>11</v>
      </c>
      <c r="BA43" s="85">
        <f>RANK(alpha1!L43,alpha1!$B43:$AA43)</f>
        <v>11</v>
      </c>
      <c r="BB43" s="85">
        <f>RANK(alpha1!M43,alpha1!$B43:$AA43)</f>
        <v>1</v>
      </c>
      <c r="BC43" s="85">
        <f>RANK(alpha1!N43,alpha1!$B43:$AA43)</f>
        <v>11</v>
      </c>
      <c r="BD43" s="85">
        <f>RANK(alpha1!O43,alpha1!$B43:$AA43)</f>
        <v>11</v>
      </c>
      <c r="BE43" s="85">
        <f>RANK(alpha1!P43,alpha1!$B43:$AA43)</f>
        <v>1</v>
      </c>
      <c r="BF43" s="85">
        <f>RANK(alpha1!Q43,alpha1!$B43:$AA43)</f>
        <v>19</v>
      </c>
      <c r="BG43" s="85">
        <f>RANK(alpha1!R43,alpha1!$B43:$AA43)</f>
        <v>19</v>
      </c>
      <c r="BH43" s="85">
        <f>RANK(alpha1!S43,alpha1!$B43:$AA43)</f>
        <v>5</v>
      </c>
      <c r="BI43" s="85">
        <f>RANK(alpha1!T43,alpha1!$B43:$AA43)</f>
        <v>19</v>
      </c>
      <c r="BJ43" s="85">
        <f>RANK(alpha1!U43,alpha1!$B43:$AA43)</f>
        <v>19</v>
      </c>
      <c r="BK43" s="85">
        <f>RANK(alpha1!V43,alpha1!$B43:$AA43)</f>
        <v>5</v>
      </c>
      <c r="BL43" s="85">
        <f>RANK(alpha1!W43,alpha1!$B43:$AA43)</f>
        <v>19</v>
      </c>
      <c r="BM43" s="85">
        <f>RANK(alpha1!X43,alpha1!$B43:$AA43)</f>
        <v>19</v>
      </c>
      <c r="BN43" s="85">
        <f>RANK(alpha1!Y43,alpha1!$B43:$AA43)</f>
        <v>5</v>
      </c>
      <c r="BO43" s="85">
        <f>RANK(alpha1!Z43,alpha1!$B43:$AA43)</f>
        <v>9</v>
      </c>
      <c r="BP43" s="85">
        <f>RANK(alpha1!AA43,alpha1!$B43:$AA43)</f>
        <v>9</v>
      </c>
    </row>
    <row r="44" spans="1:68" ht="90" customHeight="1" x14ac:dyDescent="0.25">
      <c r="A44" s="83" t="str">
        <f>formatting!C44</f>
        <v>Tube</v>
      </c>
      <c r="B44" s="84" t="str">
        <f>formatting!D44</f>
        <v>T23</v>
      </c>
      <c r="C44" s="85"/>
      <c r="D44" s="85"/>
      <c r="E44" s="85"/>
      <c r="F44" s="85">
        <f>'raw grasp info'!C44</f>
        <v>9</v>
      </c>
      <c r="G44" s="93">
        <f>grasp1!C44</f>
        <v>4</v>
      </c>
      <c r="H44" s="85">
        <f>'raw grasp info'!D44</f>
        <v>6</v>
      </c>
      <c r="I44" s="93">
        <f>grasp1!D44</f>
        <v>6</v>
      </c>
      <c r="J44" s="85" t="str">
        <f>'raw grasp info'!E44</f>
        <v>False</v>
      </c>
      <c r="K44" s="93" t="str">
        <f>grasp1!E44</f>
        <v>False</v>
      </c>
      <c r="L44" s="85" t="str">
        <f>'raw grasp info'!F44</f>
        <v>True</v>
      </c>
      <c r="M44" s="93" t="str">
        <f>grasp1!F44</f>
        <v>True</v>
      </c>
      <c r="N44" s="85" t="str">
        <f>'raw grasp info'!G44</f>
        <v>True</v>
      </c>
      <c r="O44" s="93" t="str">
        <f>grasp1!G44</f>
        <v>False</v>
      </c>
      <c r="P44" s="85">
        <f>RANK(alpha!B44,alpha!$B44:$AA44)</f>
        <v>9</v>
      </c>
      <c r="Q44" s="85">
        <f>RANK(alpha!C44,alpha!$B44:$AA44)</f>
        <v>7</v>
      </c>
      <c r="R44" s="85">
        <f>RANK(alpha!D44,alpha!$B44:$AA44)</f>
        <v>2</v>
      </c>
      <c r="S44" s="85">
        <f>RANK(alpha!E44,alpha!$B44:$AA44)</f>
        <v>23</v>
      </c>
      <c r="T44" s="85">
        <f>RANK(alpha!F44,alpha!$B44:$AA44)</f>
        <v>21</v>
      </c>
      <c r="U44" s="85">
        <f>RANK(alpha!G44,alpha!$B44:$AA44)</f>
        <v>25</v>
      </c>
      <c r="V44" s="85">
        <f>RANK(alpha!H44,alpha!$B44:$AA44)</f>
        <v>15</v>
      </c>
      <c r="W44" s="85">
        <f>RANK(alpha!I44,alpha!$B44:$AA44)</f>
        <v>13</v>
      </c>
      <c r="X44" s="85">
        <f>RANK(alpha!J44,alpha!$B44:$AA44)</f>
        <v>17</v>
      </c>
      <c r="Y44" s="85">
        <f>RANK(alpha!K44,alpha!$B44:$AA44)</f>
        <v>5</v>
      </c>
      <c r="Z44" s="85">
        <f>RANK(alpha!L44,alpha!$B44:$AA44)</f>
        <v>4</v>
      </c>
      <c r="AA44" s="85">
        <f>RANK(alpha!M44,alpha!$B44:$AA44)</f>
        <v>2</v>
      </c>
      <c r="AB44" s="85">
        <f>RANK(alpha!N44,alpha!$B44:$AA44)</f>
        <v>20</v>
      </c>
      <c r="AC44" s="85">
        <f>RANK(alpha!O44,alpha!$B44:$AA44)</f>
        <v>18</v>
      </c>
      <c r="AD44" s="85">
        <f>RANK(alpha!P44,alpha!$B44:$AA44)</f>
        <v>24</v>
      </c>
      <c r="AE44" s="85">
        <f>RANK(alpha!Q44,alpha!$B44:$AA44)</f>
        <v>14</v>
      </c>
      <c r="AF44" s="85">
        <f>RANK(alpha!R44,alpha!$B44:$AA44)</f>
        <v>12</v>
      </c>
      <c r="AG44" s="85">
        <f>RANK(alpha!S44,alpha!$B44:$AA44)</f>
        <v>15</v>
      </c>
      <c r="AH44" s="85">
        <f>RANK(alpha!T44,alpha!$B44:$AA44)</f>
        <v>8</v>
      </c>
      <c r="AI44" s="85">
        <f>RANK(alpha!U44,alpha!$B44:$AA44)</f>
        <v>6</v>
      </c>
      <c r="AJ44" s="85">
        <f>RANK(alpha!V44,alpha!$B44:$AA44)</f>
        <v>1</v>
      </c>
      <c r="AK44" s="85">
        <f>RANK(alpha!W44,alpha!$B44:$AA44)</f>
        <v>22</v>
      </c>
      <c r="AL44" s="85">
        <f>RANK(alpha!X44,alpha!$B44:$AA44)</f>
        <v>19</v>
      </c>
      <c r="AM44" s="85">
        <f>RANK(alpha!Y44,alpha!$B44:$AA44)</f>
        <v>26</v>
      </c>
      <c r="AN44" s="85">
        <f>RANK(alpha!Z44,alpha!$B44:$AA44)</f>
        <v>11</v>
      </c>
      <c r="AO44" s="85">
        <f>RANK(alpha!AA44,alpha!$B44:$AA44)</f>
        <v>10</v>
      </c>
      <c r="AQ44" s="85">
        <f>RANK(alpha1!B44,alpha1!$B44:$AA44)</f>
        <v>1</v>
      </c>
      <c r="AR44" s="85">
        <f>RANK(alpha1!C44,alpha1!$B44:$AA44)</f>
        <v>1</v>
      </c>
      <c r="AS44" s="85">
        <f>RANK(alpha1!D44,alpha1!$B44:$AA44)</f>
        <v>1</v>
      </c>
      <c r="AT44" s="85">
        <f>RANK(alpha1!E44,alpha1!$B44:$AA44)</f>
        <v>1</v>
      </c>
      <c r="AU44" s="85">
        <f>RANK(alpha1!F44,alpha1!$B44:$AA44)</f>
        <v>1</v>
      </c>
      <c r="AV44" s="85">
        <f>RANK(alpha1!G44,alpha1!$B44:$AA44)</f>
        <v>1</v>
      </c>
      <c r="AW44" s="85">
        <f>RANK(alpha1!H44,alpha1!$B44:$AA44)</f>
        <v>1</v>
      </c>
      <c r="AX44" s="85">
        <f>RANK(alpha1!I44,alpha1!$B44:$AA44)</f>
        <v>1</v>
      </c>
      <c r="AY44" s="85">
        <f>RANK(alpha1!J44,alpha1!$B44:$AA44)</f>
        <v>1</v>
      </c>
      <c r="AZ44" s="85">
        <f>RANK(alpha1!K44,alpha1!$B44:$AA44)</f>
        <v>1</v>
      </c>
      <c r="BA44" s="85">
        <f>RANK(alpha1!L44,alpha1!$B44:$AA44)</f>
        <v>1</v>
      </c>
      <c r="BB44" s="85">
        <f>RANK(alpha1!M44,alpha1!$B44:$AA44)</f>
        <v>1</v>
      </c>
      <c r="BC44" s="85">
        <f>RANK(alpha1!N44,alpha1!$B44:$AA44)</f>
        <v>1</v>
      </c>
      <c r="BD44" s="85">
        <f>RANK(alpha1!O44,alpha1!$B44:$AA44)</f>
        <v>1</v>
      </c>
      <c r="BE44" s="85">
        <f>RANK(alpha1!P44,alpha1!$B44:$AA44)</f>
        <v>1</v>
      </c>
      <c r="BF44" s="85">
        <f>RANK(alpha1!Q44,alpha1!$B44:$AA44)</f>
        <v>1</v>
      </c>
      <c r="BG44" s="85">
        <f>RANK(alpha1!R44,alpha1!$B44:$AA44)</f>
        <v>1</v>
      </c>
      <c r="BH44" s="85">
        <f>RANK(alpha1!S44,alpha1!$B44:$AA44)</f>
        <v>1</v>
      </c>
      <c r="BI44" s="85">
        <f>RANK(alpha1!T44,alpha1!$B44:$AA44)</f>
        <v>1</v>
      </c>
      <c r="BJ44" s="85">
        <f>RANK(alpha1!U44,alpha1!$B44:$AA44)</f>
        <v>1</v>
      </c>
      <c r="BK44" s="85">
        <f>RANK(alpha1!V44,alpha1!$B44:$AA44)</f>
        <v>1</v>
      </c>
      <c r="BL44" s="85">
        <f>RANK(alpha1!W44,alpha1!$B44:$AA44)</f>
        <v>1</v>
      </c>
      <c r="BM44" s="85">
        <f>RANK(alpha1!X44,alpha1!$B44:$AA44)</f>
        <v>1</v>
      </c>
      <c r="BN44" s="85">
        <f>RANK(alpha1!Y44,alpha1!$B44:$AA44)</f>
        <v>1</v>
      </c>
      <c r="BO44" s="85">
        <f>RANK(alpha1!Z44,alpha1!$B44:$AA44)</f>
        <v>1</v>
      </c>
      <c r="BP44" s="85">
        <f>RANK(alpha1!AA44,alpha1!$B44:$AA44)</f>
        <v>1</v>
      </c>
    </row>
    <row r="45" spans="1:68" ht="90" customHeight="1" x14ac:dyDescent="0.25">
      <c r="A45" s="83" t="str">
        <f>formatting!C45</f>
        <v>Tube</v>
      </c>
      <c r="B45" s="84" t="str">
        <f>formatting!D45</f>
        <v>T24</v>
      </c>
      <c r="C45" s="85"/>
      <c r="D45" s="85"/>
      <c r="E45" s="85"/>
      <c r="F45" s="85">
        <f>'raw grasp info'!C45</f>
        <v>11</v>
      </c>
      <c r="G45" s="93">
        <f>grasp1!C45</f>
        <v>4</v>
      </c>
      <c r="H45" s="85">
        <f>'raw grasp info'!D45</f>
        <v>6</v>
      </c>
      <c r="I45" s="93">
        <f>grasp1!D45</f>
        <v>6</v>
      </c>
      <c r="J45" s="85" t="str">
        <f>'raw grasp info'!E45</f>
        <v>False</v>
      </c>
      <c r="K45" s="93" t="str">
        <f>grasp1!E45</f>
        <v>False</v>
      </c>
      <c r="L45" s="85" t="str">
        <f>'raw grasp info'!F45</f>
        <v>True</v>
      </c>
      <c r="M45" s="93" t="str">
        <f>grasp1!F45</f>
        <v>True</v>
      </c>
      <c r="N45" s="85" t="str">
        <f>'raw grasp info'!G45</f>
        <v>True</v>
      </c>
      <c r="O45" s="93" t="str">
        <f>grasp1!G45</f>
        <v>False</v>
      </c>
      <c r="P45" s="85">
        <f>RANK(alpha!B45,alpha!$B45:$AA45)</f>
        <v>10</v>
      </c>
      <c r="Q45" s="85">
        <f>RANK(alpha!C45,alpha!$B45:$AA45)</f>
        <v>11</v>
      </c>
      <c r="R45" s="85">
        <f>RANK(alpha!D45,alpha!$B45:$AA45)</f>
        <v>3</v>
      </c>
      <c r="S45" s="85">
        <f>RANK(alpha!E45,alpha!$B45:$AA45)</f>
        <v>22</v>
      </c>
      <c r="T45" s="85">
        <f>RANK(alpha!F45,alpha!$B45:$AA45)</f>
        <v>21</v>
      </c>
      <c r="U45" s="85">
        <f>RANK(alpha!G45,alpha!$B45:$AA45)</f>
        <v>17</v>
      </c>
      <c r="V45" s="85">
        <f>RANK(alpha!H45,alpha!$B45:$AA45)</f>
        <v>13</v>
      </c>
      <c r="W45" s="85">
        <f>RANK(alpha!I45,alpha!$B45:$AA45)</f>
        <v>14</v>
      </c>
      <c r="X45" s="85">
        <f>RANK(alpha!J45,alpha!$B45:$AA45)</f>
        <v>7</v>
      </c>
      <c r="Y45" s="85">
        <f>RANK(alpha!K45,alpha!$B45:$AA45)</f>
        <v>9</v>
      </c>
      <c r="Z45" s="85">
        <f>RANK(alpha!L45,alpha!$B45:$AA45)</f>
        <v>8</v>
      </c>
      <c r="AA45" s="85">
        <f>RANK(alpha!M45,alpha!$B45:$AA45)</f>
        <v>3</v>
      </c>
      <c r="AB45" s="85">
        <f>RANK(alpha!N45,alpha!$B45:$AA45)</f>
        <v>18</v>
      </c>
      <c r="AC45" s="85">
        <f>RANK(alpha!O45,alpha!$B45:$AA45)</f>
        <v>18</v>
      </c>
      <c r="AD45" s="85">
        <f>RANK(alpha!P45,alpha!$B45:$AA45)</f>
        <v>16</v>
      </c>
      <c r="AE45" s="85">
        <f>RANK(alpha!Q45,alpha!$B45:$AA45)</f>
        <v>12</v>
      </c>
      <c r="AF45" s="85">
        <f>RANK(alpha!R45,alpha!$B45:$AA45)</f>
        <v>15</v>
      </c>
      <c r="AG45" s="85">
        <f>RANK(alpha!S45,alpha!$B45:$AA45)</f>
        <v>2</v>
      </c>
      <c r="AH45" s="85">
        <f>RANK(alpha!T45,alpha!$B45:$AA45)</f>
        <v>5</v>
      </c>
      <c r="AI45" s="85">
        <f>RANK(alpha!U45,alpha!$B45:$AA45)</f>
        <v>6</v>
      </c>
      <c r="AJ45" s="85">
        <f>RANK(alpha!V45,alpha!$B45:$AA45)</f>
        <v>1</v>
      </c>
      <c r="AK45" s="85">
        <f>RANK(alpha!W45,alpha!$B45:$AA45)</f>
        <v>25</v>
      </c>
      <c r="AL45" s="85">
        <f>RANK(alpha!X45,alpha!$B45:$AA45)</f>
        <v>26</v>
      </c>
      <c r="AM45" s="85">
        <f>RANK(alpha!Y45,alpha!$B45:$AA45)</f>
        <v>20</v>
      </c>
      <c r="AN45" s="85">
        <f>RANK(alpha!Z45,alpha!$B45:$AA45)</f>
        <v>23</v>
      </c>
      <c r="AO45" s="85">
        <f>RANK(alpha!AA45,alpha!$B45:$AA45)</f>
        <v>24</v>
      </c>
      <c r="AQ45" s="85">
        <f>RANK(alpha1!B45,alpha1!$B45:$AA45)</f>
        <v>2</v>
      </c>
      <c r="AR45" s="85">
        <f>RANK(alpha1!C45,alpha1!$B45:$AA45)</f>
        <v>2</v>
      </c>
      <c r="AS45" s="85">
        <f>RANK(alpha1!D45,alpha1!$B45:$AA45)</f>
        <v>2</v>
      </c>
      <c r="AT45" s="85">
        <f>RANK(alpha1!E45,alpha1!$B45:$AA45)</f>
        <v>2</v>
      </c>
      <c r="AU45" s="85">
        <f>RANK(alpha1!F45,alpha1!$B45:$AA45)</f>
        <v>2</v>
      </c>
      <c r="AV45" s="85">
        <f>RANK(alpha1!G45,alpha1!$B45:$AA45)</f>
        <v>2</v>
      </c>
      <c r="AW45" s="85">
        <f>RANK(alpha1!H45,alpha1!$B45:$AA45)</f>
        <v>2</v>
      </c>
      <c r="AX45" s="85">
        <f>RANK(alpha1!I45,alpha1!$B45:$AA45)</f>
        <v>2</v>
      </c>
      <c r="AY45" s="85">
        <f>RANK(alpha1!J45,alpha1!$B45:$AA45)</f>
        <v>2</v>
      </c>
      <c r="AZ45" s="85">
        <f>RANK(alpha1!K45,alpha1!$B45:$AA45)</f>
        <v>2</v>
      </c>
      <c r="BA45" s="85">
        <f>RANK(alpha1!L45,alpha1!$B45:$AA45)</f>
        <v>2</v>
      </c>
      <c r="BB45" s="85">
        <f>RANK(alpha1!M45,alpha1!$B45:$AA45)</f>
        <v>2</v>
      </c>
      <c r="BC45" s="85">
        <f>RANK(alpha1!N45,alpha1!$B45:$AA45)</f>
        <v>2</v>
      </c>
      <c r="BD45" s="85">
        <f>RANK(alpha1!O45,alpha1!$B45:$AA45)</f>
        <v>2</v>
      </c>
      <c r="BE45" s="85">
        <f>RANK(alpha1!P45,alpha1!$B45:$AA45)</f>
        <v>2</v>
      </c>
      <c r="BF45" s="85">
        <f>RANK(alpha1!Q45,alpha1!$B45:$AA45)</f>
        <v>2</v>
      </c>
      <c r="BG45" s="85">
        <f>RANK(alpha1!R45,alpha1!$B45:$AA45)</f>
        <v>2</v>
      </c>
      <c r="BH45" s="85">
        <f>RANK(alpha1!S45,alpha1!$B45:$AA45)</f>
        <v>2</v>
      </c>
      <c r="BI45" s="85">
        <f>RANK(alpha1!T45,alpha1!$B45:$AA45)</f>
        <v>2</v>
      </c>
      <c r="BJ45" s="85">
        <f>RANK(alpha1!U45,alpha1!$B45:$AA45)</f>
        <v>2</v>
      </c>
      <c r="BK45" s="85">
        <f>RANK(alpha1!V45,alpha1!$B45:$AA45)</f>
        <v>2</v>
      </c>
      <c r="BL45" s="85">
        <f>RANK(alpha1!W45,alpha1!$B45:$AA45)</f>
        <v>2</v>
      </c>
      <c r="BM45" s="85">
        <f>RANK(alpha1!X45,alpha1!$B45:$AA45)</f>
        <v>2</v>
      </c>
      <c r="BN45" s="85">
        <f>RANK(alpha1!Y45,alpha1!$B45:$AA45)</f>
        <v>1</v>
      </c>
      <c r="BO45" s="85">
        <f>RANK(alpha1!Z45,alpha1!$B45:$AA45)</f>
        <v>2</v>
      </c>
      <c r="BP45" s="85">
        <f>RANK(alpha1!AA45,alpha1!$B45:$AA45)</f>
        <v>2</v>
      </c>
    </row>
    <row r="46" spans="1:68" ht="90" customHeight="1" x14ac:dyDescent="0.25">
      <c r="A46" s="83" t="str">
        <f>formatting!C46</f>
        <v>Tube</v>
      </c>
      <c r="B46" s="84" t="str">
        <f>formatting!D46</f>
        <v>F26</v>
      </c>
      <c r="C46" s="85"/>
      <c r="D46" s="85"/>
      <c r="E46" s="85"/>
      <c r="F46" s="85">
        <f>'raw grasp info'!C46</f>
        <v>3</v>
      </c>
      <c r="G46" s="93">
        <f>grasp1!C46</f>
        <v>3</v>
      </c>
      <c r="H46" s="85">
        <f>'raw grasp info'!D46</f>
        <v>6</v>
      </c>
      <c r="I46" s="93">
        <f>grasp1!D46</f>
        <v>6</v>
      </c>
      <c r="J46" s="85" t="str">
        <f>'raw grasp info'!E46</f>
        <v>False</v>
      </c>
      <c r="K46" s="93" t="str">
        <f>grasp1!E46</f>
        <v>False</v>
      </c>
      <c r="L46" s="85" t="str">
        <f>'raw grasp info'!F46</f>
        <v>True</v>
      </c>
      <c r="M46" s="93" t="str">
        <f>grasp1!F46</f>
        <v>True</v>
      </c>
      <c r="N46" s="85" t="str">
        <f>'raw grasp info'!G46</f>
        <v>True</v>
      </c>
      <c r="O46" s="93" t="str">
        <f>grasp1!G46</f>
        <v>True</v>
      </c>
      <c r="P46" s="85">
        <f>RANK(alpha!B46,alpha!$B46:$AA46)</f>
        <v>21</v>
      </c>
      <c r="Q46" s="85">
        <f>RANK(alpha!C46,alpha!$B46:$AA46)</f>
        <v>21</v>
      </c>
      <c r="R46" s="85">
        <f>RANK(alpha!D46,alpha!$B46:$AA46)</f>
        <v>7</v>
      </c>
      <c r="S46" s="85">
        <f>RANK(alpha!E46,alpha!$B46:$AA46)</f>
        <v>21</v>
      </c>
      <c r="T46" s="85">
        <f>RANK(alpha!F46,alpha!$B46:$AA46)</f>
        <v>21</v>
      </c>
      <c r="U46" s="85">
        <f>RANK(alpha!G46,alpha!$B46:$AA46)</f>
        <v>7</v>
      </c>
      <c r="V46" s="85">
        <f>RANK(alpha!H46,alpha!$B46:$AA46)</f>
        <v>25</v>
      </c>
      <c r="W46" s="85">
        <f>RANK(alpha!I46,alpha!$B46:$AA46)</f>
        <v>25</v>
      </c>
      <c r="X46" s="85">
        <f>RANK(alpha!J46,alpha!$B46:$AA46)</f>
        <v>6</v>
      </c>
      <c r="Y46" s="85">
        <f>RANK(alpha!K46,alpha!$B46:$AA46)</f>
        <v>11</v>
      </c>
      <c r="Z46" s="85">
        <f>RANK(alpha!L46,alpha!$B46:$AA46)</f>
        <v>11</v>
      </c>
      <c r="AA46" s="85">
        <f>RANK(alpha!M46,alpha!$B46:$AA46)</f>
        <v>4</v>
      </c>
      <c r="AB46" s="85">
        <f>RANK(alpha!N46,alpha!$B46:$AA46)</f>
        <v>11</v>
      </c>
      <c r="AC46" s="85">
        <f>RANK(alpha!O46,alpha!$B46:$AA46)</f>
        <v>11</v>
      </c>
      <c r="AD46" s="85">
        <f>RANK(alpha!P46,alpha!$B46:$AA46)</f>
        <v>4</v>
      </c>
      <c r="AE46" s="85">
        <f>RANK(alpha!Q46,alpha!$B46:$AA46)</f>
        <v>9</v>
      </c>
      <c r="AF46" s="85">
        <f>RANK(alpha!R46,alpha!$B46:$AA46)</f>
        <v>9</v>
      </c>
      <c r="AG46" s="85">
        <f>RANK(alpha!S46,alpha!$B46:$AA46)</f>
        <v>1</v>
      </c>
      <c r="AH46" s="85">
        <f>RANK(alpha!T46,alpha!$B46:$AA46)</f>
        <v>15</v>
      </c>
      <c r="AI46" s="85">
        <f>RANK(alpha!U46,alpha!$B46:$AA46)</f>
        <v>15</v>
      </c>
      <c r="AJ46" s="85">
        <f>RANK(alpha!V46,alpha!$B46:$AA46)</f>
        <v>2</v>
      </c>
      <c r="AK46" s="85">
        <f>RANK(alpha!W46,alpha!$B46:$AA46)</f>
        <v>15</v>
      </c>
      <c r="AL46" s="85">
        <f>RANK(alpha!X46,alpha!$B46:$AA46)</f>
        <v>15</v>
      </c>
      <c r="AM46" s="85">
        <f>RANK(alpha!Y46,alpha!$B46:$AA46)</f>
        <v>2</v>
      </c>
      <c r="AN46" s="85">
        <f>RANK(alpha!Z46,alpha!$B46:$AA46)</f>
        <v>19</v>
      </c>
      <c r="AO46" s="85">
        <f>RANK(alpha!AA46,alpha!$B46:$AA46)</f>
        <v>19</v>
      </c>
      <c r="AQ46" s="85">
        <f>RANK(alpha1!B46,alpha1!$B46:$AA46)</f>
        <v>21</v>
      </c>
      <c r="AR46" s="85">
        <f>RANK(alpha1!C46,alpha1!$B46:$AA46)</f>
        <v>21</v>
      </c>
      <c r="AS46" s="85">
        <f>RANK(alpha1!D46,alpha1!$B46:$AA46)</f>
        <v>7</v>
      </c>
      <c r="AT46" s="85">
        <f>RANK(alpha1!E46,alpha1!$B46:$AA46)</f>
        <v>21</v>
      </c>
      <c r="AU46" s="85">
        <f>RANK(alpha1!F46,alpha1!$B46:$AA46)</f>
        <v>21</v>
      </c>
      <c r="AV46" s="85">
        <f>RANK(alpha1!G46,alpha1!$B46:$AA46)</f>
        <v>7</v>
      </c>
      <c r="AW46" s="85">
        <f>RANK(alpha1!H46,alpha1!$B46:$AA46)</f>
        <v>25</v>
      </c>
      <c r="AX46" s="85">
        <f>RANK(alpha1!I46,alpha1!$B46:$AA46)</f>
        <v>25</v>
      </c>
      <c r="AY46" s="85">
        <f>RANK(alpha1!J46,alpha1!$B46:$AA46)</f>
        <v>6</v>
      </c>
      <c r="AZ46" s="85">
        <f>RANK(alpha1!K46,alpha1!$B46:$AA46)</f>
        <v>11</v>
      </c>
      <c r="BA46" s="85">
        <f>RANK(alpha1!L46,alpha1!$B46:$AA46)</f>
        <v>11</v>
      </c>
      <c r="BB46" s="85">
        <f>RANK(alpha1!M46,alpha1!$B46:$AA46)</f>
        <v>4</v>
      </c>
      <c r="BC46" s="85">
        <f>RANK(alpha1!N46,alpha1!$B46:$AA46)</f>
        <v>11</v>
      </c>
      <c r="BD46" s="85">
        <f>RANK(alpha1!O46,alpha1!$B46:$AA46)</f>
        <v>11</v>
      </c>
      <c r="BE46" s="85">
        <f>RANK(alpha1!P46,alpha1!$B46:$AA46)</f>
        <v>4</v>
      </c>
      <c r="BF46" s="85">
        <f>RANK(alpha1!Q46,alpha1!$B46:$AA46)</f>
        <v>9</v>
      </c>
      <c r="BG46" s="85">
        <f>RANK(alpha1!R46,alpha1!$B46:$AA46)</f>
        <v>9</v>
      </c>
      <c r="BH46" s="85">
        <f>RANK(alpha1!S46,alpha1!$B46:$AA46)</f>
        <v>1</v>
      </c>
      <c r="BI46" s="85">
        <f>RANK(alpha1!T46,alpha1!$B46:$AA46)</f>
        <v>15</v>
      </c>
      <c r="BJ46" s="85">
        <f>RANK(alpha1!U46,alpha1!$B46:$AA46)</f>
        <v>15</v>
      </c>
      <c r="BK46" s="85">
        <f>RANK(alpha1!V46,alpha1!$B46:$AA46)</f>
        <v>2</v>
      </c>
      <c r="BL46" s="85">
        <f>RANK(alpha1!W46,alpha1!$B46:$AA46)</f>
        <v>15</v>
      </c>
      <c r="BM46" s="85">
        <f>RANK(alpha1!X46,alpha1!$B46:$AA46)</f>
        <v>15</v>
      </c>
      <c r="BN46" s="85">
        <f>RANK(alpha1!Y46,alpha1!$B46:$AA46)</f>
        <v>2</v>
      </c>
      <c r="BO46" s="85">
        <f>RANK(alpha1!Z46,alpha1!$B46:$AA46)</f>
        <v>19</v>
      </c>
      <c r="BP46" s="85">
        <f>RANK(alpha1!AA46,alpha1!$B46:$AA46)</f>
        <v>19</v>
      </c>
    </row>
    <row r="47" spans="1:68" ht="90" customHeight="1" x14ac:dyDescent="0.25">
      <c r="A47" s="83" t="str">
        <f>formatting!C47</f>
        <v>Tube</v>
      </c>
      <c r="B47" s="84" t="str">
        <f>formatting!D47</f>
        <v>T27</v>
      </c>
      <c r="C47" s="85"/>
      <c r="D47" s="85"/>
      <c r="E47" s="85"/>
      <c r="F47" s="85">
        <f>'raw grasp info'!C47</f>
        <v>5</v>
      </c>
      <c r="G47" s="93">
        <f>grasp1!C47</f>
        <v>1</v>
      </c>
      <c r="H47" s="85">
        <f>'raw grasp info'!D47</f>
        <v>6</v>
      </c>
      <c r="I47" s="93">
        <f>grasp1!D47</f>
        <v>3</v>
      </c>
      <c r="J47" s="85" t="str">
        <f>'raw grasp info'!E47</f>
        <v>False</v>
      </c>
      <c r="K47" s="93" t="str">
        <f>grasp1!E47</f>
        <v>False</v>
      </c>
      <c r="L47" s="85" t="str">
        <f>'raw grasp info'!F47</f>
        <v>True</v>
      </c>
      <c r="M47" s="93" t="str">
        <f>grasp1!F47</f>
        <v>False</v>
      </c>
      <c r="N47" s="85" t="str">
        <f>'raw grasp info'!G47</f>
        <v>True</v>
      </c>
      <c r="O47" s="93" t="str">
        <f>grasp1!G47</f>
        <v>False</v>
      </c>
      <c r="P47" s="85">
        <f>RANK(alpha!B47,alpha!$B47:$AA47)</f>
        <v>10</v>
      </c>
      <c r="Q47" s="85">
        <f>RANK(alpha!C47,alpha!$B47:$AA47)</f>
        <v>9</v>
      </c>
      <c r="R47" s="85">
        <f>RANK(alpha!D47,alpha!$B47:$AA47)</f>
        <v>11</v>
      </c>
      <c r="S47" s="85">
        <f>RANK(alpha!E47,alpha!$B47:$AA47)</f>
        <v>21</v>
      </c>
      <c r="T47" s="85">
        <f>RANK(alpha!F47,alpha!$B47:$AA47)</f>
        <v>21</v>
      </c>
      <c r="U47" s="85">
        <f>RANK(alpha!G47,alpha!$B47:$AA47)</f>
        <v>26</v>
      </c>
      <c r="V47" s="85">
        <f>RANK(alpha!H47,alpha!$B47:$AA47)</f>
        <v>17</v>
      </c>
      <c r="W47" s="85">
        <f>RANK(alpha!I47,alpha!$B47:$AA47)</f>
        <v>17</v>
      </c>
      <c r="X47" s="85">
        <f>RANK(alpha!J47,alpha!$B47:$AA47)</f>
        <v>24</v>
      </c>
      <c r="Y47" s="85">
        <f>RANK(alpha!K47,alpha!$B47:$AA47)</f>
        <v>6</v>
      </c>
      <c r="Z47" s="85">
        <f>RANK(alpha!L47,alpha!$B47:$AA47)</f>
        <v>7</v>
      </c>
      <c r="AA47" s="85">
        <f>RANK(alpha!M47,alpha!$B47:$AA47)</f>
        <v>8</v>
      </c>
      <c r="AB47" s="85">
        <f>RANK(alpha!N47,alpha!$B47:$AA47)</f>
        <v>19</v>
      </c>
      <c r="AC47" s="85">
        <f>RANK(alpha!O47,alpha!$B47:$AA47)</f>
        <v>20</v>
      </c>
      <c r="AD47" s="85">
        <f>RANK(alpha!P47,alpha!$B47:$AA47)</f>
        <v>25</v>
      </c>
      <c r="AE47" s="85">
        <f>RANK(alpha!Q47,alpha!$B47:$AA47)</f>
        <v>15</v>
      </c>
      <c r="AF47" s="85">
        <f>RANK(alpha!R47,alpha!$B47:$AA47)</f>
        <v>16</v>
      </c>
      <c r="AG47" s="85">
        <f>RANK(alpha!S47,alpha!$B47:$AA47)</f>
        <v>23</v>
      </c>
      <c r="AH47" s="85">
        <f>RANK(alpha!T47,alpha!$B47:$AA47)</f>
        <v>3</v>
      </c>
      <c r="AI47" s="85">
        <f>RANK(alpha!U47,alpha!$B47:$AA47)</f>
        <v>2</v>
      </c>
      <c r="AJ47" s="85">
        <f>RANK(alpha!V47,alpha!$B47:$AA47)</f>
        <v>1</v>
      </c>
      <c r="AK47" s="85">
        <f>RANK(alpha!W47,alpha!$B47:$AA47)</f>
        <v>12</v>
      </c>
      <c r="AL47" s="85">
        <f>RANK(alpha!X47,alpha!$B47:$AA47)</f>
        <v>13</v>
      </c>
      <c r="AM47" s="85">
        <f>RANK(alpha!Y47,alpha!$B47:$AA47)</f>
        <v>14</v>
      </c>
      <c r="AN47" s="85">
        <f>RANK(alpha!Z47,alpha!$B47:$AA47)</f>
        <v>5</v>
      </c>
      <c r="AO47" s="85">
        <f>RANK(alpha!AA47,alpha!$B47:$AA47)</f>
        <v>4</v>
      </c>
      <c r="AQ47" s="85">
        <f>RANK(alpha1!B47,alpha1!$B47:$AA47)</f>
        <v>1</v>
      </c>
      <c r="AR47" s="85">
        <f>RANK(alpha1!C47,alpha1!$B47:$AA47)</f>
        <v>1</v>
      </c>
      <c r="AS47" s="85">
        <f>RANK(alpha1!D47,alpha1!$B47:$AA47)</f>
        <v>1</v>
      </c>
      <c r="AT47" s="85">
        <f>RANK(alpha1!E47,alpha1!$B47:$AA47)</f>
        <v>1</v>
      </c>
      <c r="AU47" s="85">
        <f>RANK(alpha1!F47,alpha1!$B47:$AA47)</f>
        <v>1</v>
      </c>
      <c r="AV47" s="85">
        <f>RANK(alpha1!G47,alpha1!$B47:$AA47)</f>
        <v>1</v>
      </c>
      <c r="AW47" s="85">
        <f>RANK(alpha1!H47,alpha1!$B47:$AA47)</f>
        <v>1</v>
      </c>
      <c r="AX47" s="85">
        <f>RANK(alpha1!I47,alpha1!$B47:$AA47)</f>
        <v>1</v>
      </c>
      <c r="AY47" s="85">
        <f>RANK(alpha1!J47,alpha1!$B47:$AA47)</f>
        <v>1</v>
      </c>
      <c r="AZ47" s="85">
        <f>RANK(alpha1!K47,alpha1!$B47:$AA47)</f>
        <v>1</v>
      </c>
      <c r="BA47" s="85">
        <f>RANK(alpha1!L47,alpha1!$B47:$AA47)</f>
        <v>1</v>
      </c>
      <c r="BB47" s="85">
        <f>RANK(alpha1!M47,alpha1!$B47:$AA47)</f>
        <v>1</v>
      </c>
      <c r="BC47" s="85">
        <f>RANK(alpha1!N47,alpha1!$B47:$AA47)</f>
        <v>1</v>
      </c>
      <c r="BD47" s="85">
        <f>RANK(alpha1!O47,alpha1!$B47:$AA47)</f>
        <v>1</v>
      </c>
      <c r="BE47" s="85">
        <f>RANK(alpha1!P47,alpha1!$B47:$AA47)</f>
        <v>1</v>
      </c>
      <c r="BF47" s="85">
        <f>RANK(alpha1!Q47,alpha1!$B47:$AA47)</f>
        <v>1</v>
      </c>
      <c r="BG47" s="85">
        <f>RANK(alpha1!R47,alpha1!$B47:$AA47)</f>
        <v>1</v>
      </c>
      <c r="BH47" s="85">
        <f>RANK(alpha1!S47,alpha1!$B47:$AA47)</f>
        <v>1</v>
      </c>
      <c r="BI47" s="85">
        <f>RANK(alpha1!T47,alpha1!$B47:$AA47)</f>
        <v>1</v>
      </c>
      <c r="BJ47" s="85">
        <f>RANK(alpha1!U47,alpha1!$B47:$AA47)</f>
        <v>1</v>
      </c>
      <c r="BK47" s="85">
        <f>RANK(alpha1!V47,alpha1!$B47:$AA47)</f>
        <v>1</v>
      </c>
      <c r="BL47" s="85">
        <f>RANK(alpha1!W47,alpha1!$B47:$AA47)</f>
        <v>1</v>
      </c>
      <c r="BM47" s="85">
        <f>RANK(alpha1!X47,alpha1!$B47:$AA47)</f>
        <v>1</v>
      </c>
      <c r="BN47" s="85">
        <f>RANK(alpha1!Y47,alpha1!$B47:$AA47)</f>
        <v>1</v>
      </c>
      <c r="BO47" s="85">
        <f>RANK(alpha1!Z47,alpha1!$B47:$AA47)</f>
        <v>1</v>
      </c>
      <c r="BP47" s="85">
        <f>RANK(alpha1!AA47,alpha1!$B47:$AA47)</f>
        <v>1</v>
      </c>
    </row>
    <row r="48" spans="1:68" ht="90" customHeight="1" x14ac:dyDescent="0.25">
      <c r="A48" s="83" t="str">
        <f>formatting!C48</f>
        <v>Tube</v>
      </c>
      <c r="B48" s="84" t="str">
        <f>formatting!D48</f>
        <v>T28</v>
      </c>
      <c r="C48" s="85"/>
      <c r="D48" s="85"/>
      <c r="E48" s="85"/>
      <c r="F48" s="85">
        <f>'raw grasp info'!C48</f>
        <v>3</v>
      </c>
      <c r="G48" s="93">
        <f>grasp1!C48</f>
        <v>3</v>
      </c>
      <c r="H48" s="85">
        <f>'raw grasp info'!D48</f>
        <v>6</v>
      </c>
      <c r="I48" s="93">
        <f>grasp1!D48</f>
        <v>6</v>
      </c>
      <c r="J48" s="85" t="str">
        <f>'raw grasp info'!E48</f>
        <v>False</v>
      </c>
      <c r="K48" s="93" t="str">
        <f>grasp1!E48</f>
        <v>False</v>
      </c>
      <c r="L48" s="85" t="str">
        <f>'raw grasp info'!F48</f>
        <v>True</v>
      </c>
      <c r="M48" s="93" t="str">
        <f>grasp1!F48</f>
        <v>True</v>
      </c>
      <c r="N48" s="85" t="str">
        <f>'raw grasp info'!G48</f>
        <v>True</v>
      </c>
      <c r="O48" s="93" t="str">
        <f>grasp1!G48</f>
        <v>True</v>
      </c>
      <c r="P48" s="85">
        <f>RANK(alpha!B48,alpha!$B48:$AA48)</f>
        <v>21</v>
      </c>
      <c r="Q48" s="85">
        <f>RANK(alpha!C48,alpha!$B48:$AA48)</f>
        <v>21</v>
      </c>
      <c r="R48" s="85">
        <f>RANK(alpha!D48,alpha!$B48:$AA48)</f>
        <v>7</v>
      </c>
      <c r="S48" s="85">
        <f>RANK(alpha!E48,alpha!$B48:$AA48)</f>
        <v>21</v>
      </c>
      <c r="T48" s="85">
        <f>RANK(alpha!F48,alpha!$B48:$AA48)</f>
        <v>21</v>
      </c>
      <c r="U48" s="85">
        <f>RANK(alpha!G48,alpha!$B48:$AA48)</f>
        <v>7</v>
      </c>
      <c r="V48" s="85">
        <f>RANK(alpha!H48,alpha!$B48:$AA48)</f>
        <v>25</v>
      </c>
      <c r="W48" s="85">
        <f>RANK(alpha!I48,alpha!$B48:$AA48)</f>
        <v>25</v>
      </c>
      <c r="X48" s="85">
        <f>RANK(alpha!J48,alpha!$B48:$AA48)</f>
        <v>6</v>
      </c>
      <c r="Y48" s="85">
        <f>RANK(alpha!K48,alpha!$B48:$AA48)</f>
        <v>11</v>
      </c>
      <c r="Z48" s="85">
        <f>RANK(alpha!L48,alpha!$B48:$AA48)</f>
        <v>11</v>
      </c>
      <c r="AA48" s="85">
        <f>RANK(alpha!M48,alpha!$B48:$AA48)</f>
        <v>4</v>
      </c>
      <c r="AB48" s="85">
        <f>RANK(alpha!N48,alpha!$B48:$AA48)</f>
        <v>11</v>
      </c>
      <c r="AC48" s="85">
        <f>RANK(alpha!O48,alpha!$B48:$AA48)</f>
        <v>11</v>
      </c>
      <c r="AD48" s="85">
        <f>RANK(alpha!P48,alpha!$B48:$AA48)</f>
        <v>4</v>
      </c>
      <c r="AE48" s="85">
        <f>RANK(alpha!Q48,alpha!$B48:$AA48)</f>
        <v>9</v>
      </c>
      <c r="AF48" s="85">
        <f>RANK(alpha!R48,alpha!$B48:$AA48)</f>
        <v>9</v>
      </c>
      <c r="AG48" s="85">
        <f>RANK(alpha!S48,alpha!$B48:$AA48)</f>
        <v>1</v>
      </c>
      <c r="AH48" s="85">
        <f>RANK(alpha!T48,alpha!$B48:$AA48)</f>
        <v>15</v>
      </c>
      <c r="AI48" s="85">
        <f>RANK(alpha!U48,alpha!$B48:$AA48)</f>
        <v>15</v>
      </c>
      <c r="AJ48" s="85">
        <f>RANK(alpha!V48,alpha!$B48:$AA48)</f>
        <v>2</v>
      </c>
      <c r="AK48" s="85">
        <f>RANK(alpha!W48,alpha!$B48:$AA48)</f>
        <v>15</v>
      </c>
      <c r="AL48" s="85">
        <f>RANK(alpha!X48,alpha!$B48:$AA48)</f>
        <v>15</v>
      </c>
      <c r="AM48" s="85">
        <f>RANK(alpha!Y48,alpha!$B48:$AA48)</f>
        <v>2</v>
      </c>
      <c r="AN48" s="85">
        <f>RANK(alpha!Z48,alpha!$B48:$AA48)</f>
        <v>19</v>
      </c>
      <c r="AO48" s="85">
        <f>RANK(alpha!AA48,alpha!$B48:$AA48)</f>
        <v>19</v>
      </c>
      <c r="AQ48" s="85">
        <f>RANK(alpha1!B48,alpha1!$B48:$AA48)</f>
        <v>21</v>
      </c>
      <c r="AR48" s="85">
        <f>RANK(alpha1!C48,alpha1!$B48:$AA48)</f>
        <v>21</v>
      </c>
      <c r="AS48" s="85">
        <f>RANK(alpha1!D48,alpha1!$B48:$AA48)</f>
        <v>7</v>
      </c>
      <c r="AT48" s="85">
        <f>RANK(alpha1!E48,alpha1!$B48:$AA48)</f>
        <v>21</v>
      </c>
      <c r="AU48" s="85">
        <f>RANK(alpha1!F48,alpha1!$B48:$AA48)</f>
        <v>21</v>
      </c>
      <c r="AV48" s="85">
        <f>RANK(alpha1!G48,alpha1!$B48:$AA48)</f>
        <v>7</v>
      </c>
      <c r="AW48" s="85">
        <f>RANK(alpha1!H48,alpha1!$B48:$AA48)</f>
        <v>25</v>
      </c>
      <c r="AX48" s="85">
        <f>RANK(alpha1!I48,alpha1!$B48:$AA48)</f>
        <v>25</v>
      </c>
      <c r="AY48" s="85">
        <f>RANK(alpha1!J48,alpha1!$B48:$AA48)</f>
        <v>6</v>
      </c>
      <c r="AZ48" s="85">
        <f>RANK(alpha1!K48,alpha1!$B48:$AA48)</f>
        <v>11</v>
      </c>
      <c r="BA48" s="85">
        <f>RANK(alpha1!L48,alpha1!$B48:$AA48)</f>
        <v>11</v>
      </c>
      <c r="BB48" s="85">
        <f>RANK(alpha1!M48,alpha1!$B48:$AA48)</f>
        <v>4</v>
      </c>
      <c r="BC48" s="85">
        <f>RANK(alpha1!N48,alpha1!$B48:$AA48)</f>
        <v>11</v>
      </c>
      <c r="BD48" s="85">
        <f>RANK(alpha1!O48,alpha1!$B48:$AA48)</f>
        <v>11</v>
      </c>
      <c r="BE48" s="85">
        <f>RANK(alpha1!P48,alpha1!$B48:$AA48)</f>
        <v>4</v>
      </c>
      <c r="BF48" s="85">
        <f>RANK(alpha1!Q48,alpha1!$B48:$AA48)</f>
        <v>9</v>
      </c>
      <c r="BG48" s="85">
        <f>RANK(alpha1!R48,alpha1!$B48:$AA48)</f>
        <v>9</v>
      </c>
      <c r="BH48" s="85">
        <f>RANK(alpha1!S48,alpha1!$B48:$AA48)</f>
        <v>1</v>
      </c>
      <c r="BI48" s="85">
        <f>RANK(alpha1!T48,alpha1!$B48:$AA48)</f>
        <v>15</v>
      </c>
      <c r="BJ48" s="85">
        <f>RANK(alpha1!U48,alpha1!$B48:$AA48)</f>
        <v>15</v>
      </c>
      <c r="BK48" s="85">
        <f>RANK(alpha1!V48,alpha1!$B48:$AA48)</f>
        <v>2</v>
      </c>
      <c r="BL48" s="85">
        <f>RANK(alpha1!W48,alpha1!$B48:$AA48)</f>
        <v>15</v>
      </c>
      <c r="BM48" s="85">
        <f>RANK(alpha1!X48,alpha1!$B48:$AA48)</f>
        <v>15</v>
      </c>
      <c r="BN48" s="85">
        <f>RANK(alpha1!Y48,alpha1!$B48:$AA48)</f>
        <v>2</v>
      </c>
      <c r="BO48" s="85">
        <f>RANK(alpha1!Z48,alpha1!$B48:$AA48)</f>
        <v>19</v>
      </c>
      <c r="BP48" s="85">
        <f>RANK(alpha1!AA48,alpha1!$B48:$AA48)</f>
        <v>19</v>
      </c>
    </row>
    <row r="49" spans="1:68" ht="90" customHeight="1" x14ac:dyDescent="0.25">
      <c r="A49" s="83" t="str">
        <f>formatting!C49</f>
        <v>Tube</v>
      </c>
      <c r="B49" s="84" t="str">
        <f>formatting!D49</f>
        <v>T29</v>
      </c>
      <c r="C49" s="85"/>
      <c r="D49" s="85"/>
      <c r="E49" s="85"/>
      <c r="F49" s="85">
        <f>'raw grasp info'!C49</f>
        <v>15</v>
      </c>
      <c r="G49" s="93">
        <f>grasp1!C49</f>
        <v>4</v>
      </c>
      <c r="H49" s="85">
        <f>'raw grasp info'!D49</f>
        <v>6</v>
      </c>
      <c r="I49" s="93">
        <f>grasp1!D49</f>
        <v>6</v>
      </c>
      <c r="J49" s="85" t="str">
        <f>'raw grasp info'!E49</f>
        <v>False</v>
      </c>
      <c r="K49" s="93" t="str">
        <f>grasp1!E49</f>
        <v>False</v>
      </c>
      <c r="L49" s="85" t="str">
        <f>'raw grasp info'!F49</f>
        <v>True</v>
      </c>
      <c r="M49" s="93" t="str">
        <f>grasp1!F49</f>
        <v>True</v>
      </c>
      <c r="N49" s="85" t="str">
        <f>'raw grasp info'!G49</f>
        <v>True</v>
      </c>
      <c r="O49" s="93" t="str">
        <f>grasp1!G49</f>
        <v>False</v>
      </c>
      <c r="P49" s="85">
        <f>RANK(alpha!B49,alpha!$B49:$AA49)</f>
        <v>12</v>
      </c>
      <c r="Q49" s="85">
        <f>RANK(alpha!C49,alpha!$B49:$AA49)</f>
        <v>11</v>
      </c>
      <c r="R49" s="85">
        <f>RANK(alpha!D49,alpha!$B49:$AA49)</f>
        <v>6</v>
      </c>
      <c r="S49" s="85">
        <f>RANK(alpha!E49,alpha!$B49:$AA49)</f>
        <v>10</v>
      </c>
      <c r="T49" s="85">
        <f>RANK(alpha!F49,alpha!$B49:$AA49)</f>
        <v>9</v>
      </c>
      <c r="U49" s="85">
        <f>RANK(alpha!G49,alpha!$B49:$AA49)</f>
        <v>1</v>
      </c>
      <c r="V49" s="85">
        <f>RANK(alpha!H49,alpha!$B49:$AA49)</f>
        <v>18</v>
      </c>
      <c r="W49" s="85">
        <f>RANK(alpha!I49,alpha!$B49:$AA49)</f>
        <v>19</v>
      </c>
      <c r="X49" s="85">
        <f>RANK(alpha!J49,alpha!$B49:$AA49)</f>
        <v>5</v>
      </c>
      <c r="Y49" s="85">
        <f>RANK(alpha!K49,alpha!$B49:$AA49)</f>
        <v>16</v>
      </c>
      <c r="Z49" s="85">
        <f>RANK(alpha!L49,alpha!$B49:$AA49)</f>
        <v>15</v>
      </c>
      <c r="AA49" s="85">
        <f>RANK(alpha!M49,alpha!$B49:$AA49)</f>
        <v>4</v>
      </c>
      <c r="AB49" s="85">
        <f>RANK(alpha!N49,alpha!$B49:$AA49)</f>
        <v>14</v>
      </c>
      <c r="AC49" s="85">
        <f>RANK(alpha!O49,alpha!$B49:$AA49)</f>
        <v>13</v>
      </c>
      <c r="AD49" s="85">
        <f>RANK(alpha!P49,alpha!$B49:$AA49)</f>
        <v>2</v>
      </c>
      <c r="AE49" s="85">
        <f>RANK(alpha!Q49,alpha!$B49:$AA49)</f>
        <v>23</v>
      </c>
      <c r="AF49" s="85">
        <f>RANK(alpha!R49,alpha!$B49:$AA49)</f>
        <v>21</v>
      </c>
      <c r="AG49" s="85">
        <f>RANK(alpha!S49,alpha!$B49:$AA49)</f>
        <v>8</v>
      </c>
      <c r="AH49" s="85">
        <f>RANK(alpha!T49,alpha!$B49:$AA49)</f>
        <v>17</v>
      </c>
      <c r="AI49" s="85">
        <f>RANK(alpha!U49,alpha!$B49:$AA49)</f>
        <v>20</v>
      </c>
      <c r="AJ49" s="85">
        <f>RANK(alpha!V49,alpha!$B49:$AA49)</f>
        <v>3</v>
      </c>
      <c r="AK49" s="85">
        <f>RANK(alpha!W49,alpha!$B49:$AA49)</f>
        <v>24</v>
      </c>
      <c r="AL49" s="85">
        <f>RANK(alpha!X49,alpha!$B49:$AA49)</f>
        <v>22</v>
      </c>
      <c r="AM49" s="85">
        <f>RANK(alpha!Y49,alpha!$B49:$AA49)</f>
        <v>7</v>
      </c>
      <c r="AN49" s="85">
        <f>RANK(alpha!Z49,alpha!$B49:$AA49)</f>
        <v>26</v>
      </c>
      <c r="AO49" s="85">
        <f>RANK(alpha!AA49,alpha!$B49:$AA49)</f>
        <v>25</v>
      </c>
      <c r="AQ49" s="85">
        <f>RANK(alpha1!B49,alpha1!$B49:$AA49)</f>
        <v>2</v>
      </c>
      <c r="AR49" s="85">
        <f>RANK(alpha1!C49,alpha1!$B49:$AA49)</f>
        <v>2</v>
      </c>
      <c r="AS49" s="85">
        <f>RANK(alpha1!D49,alpha1!$B49:$AA49)</f>
        <v>2</v>
      </c>
      <c r="AT49" s="85">
        <f>RANK(alpha1!E49,alpha1!$B49:$AA49)</f>
        <v>2</v>
      </c>
      <c r="AU49" s="85">
        <f>RANK(alpha1!F49,alpha1!$B49:$AA49)</f>
        <v>2</v>
      </c>
      <c r="AV49" s="85">
        <f>RANK(alpha1!G49,alpha1!$B49:$AA49)</f>
        <v>2</v>
      </c>
      <c r="AW49" s="85">
        <f>RANK(alpha1!H49,alpha1!$B49:$AA49)</f>
        <v>2</v>
      </c>
      <c r="AX49" s="85">
        <f>RANK(alpha1!I49,alpha1!$B49:$AA49)</f>
        <v>2</v>
      </c>
      <c r="AY49" s="85">
        <f>RANK(alpha1!J49,alpha1!$B49:$AA49)</f>
        <v>2</v>
      </c>
      <c r="AZ49" s="85">
        <f>RANK(alpha1!K49,alpha1!$B49:$AA49)</f>
        <v>2</v>
      </c>
      <c r="BA49" s="85">
        <f>RANK(alpha1!L49,alpha1!$B49:$AA49)</f>
        <v>2</v>
      </c>
      <c r="BB49" s="85">
        <f>RANK(alpha1!M49,alpha1!$B49:$AA49)</f>
        <v>2</v>
      </c>
      <c r="BC49" s="85">
        <f>RANK(alpha1!N49,alpha1!$B49:$AA49)</f>
        <v>2</v>
      </c>
      <c r="BD49" s="85">
        <f>RANK(alpha1!O49,alpha1!$B49:$AA49)</f>
        <v>2</v>
      </c>
      <c r="BE49" s="85">
        <f>RANK(alpha1!P49,alpha1!$B49:$AA49)</f>
        <v>2</v>
      </c>
      <c r="BF49" s="85">
        <f>RANK(alpha1!Q49,alpha1!$B49:$AA49)</f>
        <v>2</v>
      </c>
      <c r="BG49" s="85">
        <f>RANK(alpha1!R49,alpha1!$B49:$AA49)</f>
        <v>2</v>
      </c>
      <c r="BH49" s="85">
        <f>RANK(alpha1!S49,alpha1!$B49:$AA49)</f>
        <v>2</v>
      </c>
      <c r="BI49" s="85">
        <f>RANK(alpha1!T49,alpha1!$B49:$AA49)</f>
        <v>2</v>
      </c>
      <c r="BJ49" s="85">
        <f>RANK(alpha1!U49,alpha1!$B49:$AA49)</f>
        <v>2</v>
      </c>
      <c r="BK49" s="85">
        <f>RANK(alpha1!V49,alpha1!$B49:$AA49)</f>
        <v>2</v>
      </c>
      <c r="BL49" s="85">
        <f>RANK(alpha1!W49,alpha1!$B49:$AA49)</f>
        <v>2</v>
      </c>
      <c r="BM49" s="85">
        <f>RANK(alpha1!X49,alpha1!$B49:$AA49)</f>
        <v>2</v>
      </c>
      <c r="BN49" s="85">
        <f>RANK(alpha1!Y49,alpha1!$B49:$AA49)</f>
        <v>1</v>
      </c>
      <c r="BO49" s="85">
        <f>RANK(alpha1!Z49,alpha1!$B49:$AA49)</f>
        <v>2</v>
      </c>
      <c r="BP49" s="85">
        <f>RANK(alpha1!AA49,alpha1!$B49:$AA49)</f>
        <v>2</v>
      </c>
    </row>
    <row r="50" spans="1:68" ht="90" customHeight="1" x14ac:dyDescent="0.25">
      <c r="A50" s="83" t="str">
        <f>formatting!C50</f>
        <v>Tube</v>
      </c>
      <c r="B50" s="84" t="str">
        <f>formatting!D50</f>
        <v>T30</v>
      </c>
      <c r="C50" s="85"/>
      <c r="D50" s="85"/>
      <c r="E50" s="85"/>
      <c r="F50" s="85">
        <f>'raw grasp info'!C50</f>
        <v>12</v>
      </c>
      <c r="G50" s="93">
        <f>grasp1!C50</f>
        <v>3</v>
      </c>
      <c r="H50" s="85">
        <f>'raw grasp info'!D50</f>
        <v>6</v>
      </c>
      <c r="I50" s="93">
        <f>grasp1!D50</f>
        <v>5</v>
      </c>
      <c r="J50" s="85" t="str">
        <f>'raw grasp info'!E50</f>
        <v>False</v>
      </c>
      <c r="K50" s="93" t="str">
        <f>grasp1!E50</f>
        <v>False</v>
      </c>
      <c r="L50" s="85" t="str">
        <f>'raw grasp info'!F50</f>
        <v>True</v>
      </c>
      <c r="M50" s="93" t="str">
        <f>grasp1!F50</f>
        <v>True</v>
      </c>
      <c r="N50" s="85" t="str">
        <f>'raw grasp info'!G50</f>
        <v>True</v>
      </c>
      <c r="O50" s="93" t="str">
        <f>grasp1!G50</f>
        <v>False</v>
      </c>
      <c r="P50" s="85">
        <f>RANK(alpha!B50,alpha!$B50:$AA50)</f>
        <v>9</v>
      </c>
      <c r="Q50" s="85">
        <f>RANK(alpha!C50,alpha!$B50:$AA50)</f>
        <v>1</v>
      </c>
      <c r="R50" s="85">
        <f>RANK(alpha!D50,alpha!$B50:$AA50)</f>
        <v>17</v>
      </c>
      <c r="S50" s="85">
        <f>RANK(alpha!E50,alpha!$B50:$AA50)</f>
        <v>9</v>
      </c>
      <c r="T50" s="85">
        <f>RANK(alpha!F50,alpha!$B50:$AA50)</f>
        <v>1</v>
      </c>
      <c r="U50" s="85">
        <f>RANK(alpha!G50,alpha!$B50:$AA50)</f>
        <v>17</v>
      </c>
      <c r="V50" s="85">
        <f>RANK(alpha!H50,alpha!$B50:$AA50)</f>
        <v>13</v>
      </c>
      <c r="W50" s="85">
        <f>RANK(alpha!I50,alpha!$B50:$AA50)</f>
        <v>5</v>
      </c>
      <c r="X50" s="85">
        <f>RANK(alpha!J50,alpha!$B50:$AA50)</f>
        <v>21</v>
      </c>
      <c r="Y50" s="85">
        <f>RANK(alpha!K50,alpha!$B50:$AA50)</f>
        <v>9</v>
      </c>
      <c r="Z50" s="85">
        <f>RANK(alpha!L50,alpha!$B50:$AA50)</f>
        <v>1</v>
      </c>
      <c r="AA50" s="85">
        <f>RANK(alpha!M50,alpha!$B50:$AA50)</f>
        <v>17</v>
      </c>
      <c r="AB50" s="85">
        <f>RANK(alpha!N50,alpha!$B50:$AA50)</f>
        <v>9</v>
      </c>
      <c r="AC50" s="85">
        <f>RANK(alpha!O50,alpha!$B50:$AA50)</f>
        <v>1</v>
      </c>
      <c r="AD50" s="85">
        <f>RANK(alpha!P50,alpha!$B50:$AA50)</f>
        <v>17</v>
      </c>
      <c r="AE50" s="85">
        <f>RANK(alpha!Q50,alpha!$B50:$AA50)</f>
        <v>13</v>
      </c>
      <c r="AF50" s="85">
        <f>RANK(alpha!R50,alpha!$B50:$AA50)</f>
        <v>5</v>
      </c>
      <c r="AG50" s="85">
        <f>RANK(alpha!S50,alpha!$B50:$AA50)</f>
        <v>21</v>
      </c>
      <c r="AH50" s="85">
        <f>RANK(alpha!T50,alpha!$B50:$AA50)</f>
        <v>13</v>
      </c>
      <c r="AI50" s="85">
        <f>RANK(alpha!U50,alpha!$B50:$AA50)</f>
        <v>5</v>
      </c>
      <c r="AJ50" s="85">
        <f>RANK(alpha!V50,alpha!$B50:$AA50)</f>
        <v>21</v>
      </c>
      <c r="AK50" s="85">
        <f>RANK(alpha!W50,alpha!$B50:$AA50)</f>
        <v>13</v>
      </c>
      <c r="AL50" s="85">
        <f>RANK(alpha!X50,alpha!$B50:$AA50)</f>
        <v>5</v>
      </c>
      <c r="AM50" s="85">
        <f>RANK(alpha!Y50,alpha!$B50:$AA50)</f>
        <v>21</v>
      </c>
      <c r="AN50" s="85">
        <f>RANK(alpha!Z50,alpha!$B50:$AA50)</f>
        <v>26</v>
      </c>
      <c r="AO50" s="85">
        <f>RANK(alpha!AA50,alpha!$B50:$AA50)</f>
        <v>25</v>
      </c>
      <c r="AQ50" s="85">
        <f>RANK(alpha1!B50,alpha1!$B50:$AA50)</f>
        <v>1</v>
      </c>
      <c r="AR50" s="85">
        <f>RANK(alpha1!C50,alpha1!$B50:$AA50)</f>
        <v>1</v>
      </c>
      <c r="AS50" s="85">
        <f>RANK(alpha1!D50,alpha1!$B50:$AA50)</f>
        <v>1</v>
      </c>
      <c r="AT50" s="85">
        <f>RANK(alpha1!E50,alpha1!$B50:$AA50)</f>
        <v>1</v>
      </c>
      <c r="AU50" s="85">
        <f>RANK(alpha1!F50,alpha1!$B50:$AA50)</f>
        <v>1</v>
      </c>
      <c r="AV50" s="85">
        <f>RANK(alpha1!G50,alpha1!$B50:$AA50)</f>
        <v>1</v>
      </c>
      <c r="AW50" s="85">
        <f>RANK(alpha1!H50,alpha1!$B50:$AA50)</f>
        <v>1</v>
      </c>
      <c r="AX50" s="85">
        <f>RANK(alpha1!I50,alpha1!$B50:$AA50)</f>
        <v>1</v>
      </c>
      <c r="AY50" s="85">
        <f>RANK(alpha1!J50,alpha1!$B50:$AA50)</f>
        <v>1</v>
      </c>
      <c r="AZ50" s="85">
        <f>RANK(alpha1!K50,alpha1!$B50:$AA50)</f>
        <v>1</v>
      </c>
      <c r="BA50" s="85">
        <f>RANK(alpha1!L50,alpha1!$B50:$AA50)</f>
        <v>1</v>
      </c>
      <c r="BB50" s="85">
        <f>RANK(alpha1!M50,alpha1!$B50:$AA50)</f>
        <v>1</v>
      </c>
      <c r="BC50" s="85">
        <f>RANK(alpha1!N50,alpha1!$B50:$AA50)</f>
        <v>1</v>
      </c>
      <c r="BD50" s="85">
        <f>RANK(alpha1!O50,alpha1!$B50:$AA50)</f>
        <v>1</v>
      </c>
      <c r="BE50" s="85">
        <f>RANK(alpha1!P50,alpha1!$B50:$AA50)</f>
        <v>1</v>
      </c>
      <c r="BF50" s="85">
        <f>RANK(alpha1!Q50,alpha1!$B50:$AA50)</f>
        <v>1</v>
      </c>
      <c r="BG50" s="85">
        <f>RANK(alpha1!R50,alpha1!$B50:$AA50)</f>
        <v>1</v>
      </c>
      <c r="BH50" s="85">
        <f>RANK(alpha1!S50,alpha1!$B50:$AA50)</f>
        <v>1</v>
      </c>
      <c r="BI50" s="85">
        <f>RANK(alpha1!T50,alpha1!$B50:$AA50)</f>
        <v>1</v>
      </c>
      <c r="BJ50" s="85">
        <f>RANK(alpha1!U50,alpha1!$B50:$AA50)</f>
        <v>1</v>
      </c>
      <c r="BK50" s="85">
        <f>RANK(alpha1!V50,alpha1!$B50:$AA50)</f>
        <v>1</v>
      </c>
      <c r="BL50" s="85">
        <f>RANK(alpha1!W50,alpha1!$B50:$AA50)</f>
        <v>1</v>
      </c>
      <c r="BM50" s="85">
        <f>RANK(alpha1!X50,alpha1!$B50:$AA50)</f>
        <v>1</v>
      </c>
      <c r="BN50" s="85">
        <f>RANK(alpha1!Y50,alpha1!$B50:$AA50)</f>
        <v>1</v>
      </c>
      <c r="BO50" s="85">
        <f>RANK(alpha1!Z50,alpha1!$B50:$AA50)</f>
        <v>1</v>
      </c>
      <c r="BP50" s="85">
        <f>RANK(alpha1!AA50,alpha1!$B50:$AA50)</f>
        <v>1</v>
      </c>
    </row>
    <row r="51" spans="1:68" ht="90" customHeight="1" x14ac:dyDescent="0.25">
      <c r="A51" s="83" t="str">
        <f>formatting!C51</f>
        <v>Tube</v>
      </c>
      <c r="B51" s="84" t="str">
        <f>formatting!D51</f>
        <v>T4</v>
      </c>
      <c r="C51" s="85"/>
      <c r="D51" s="85"/>
      <c r="E51" s="85"/>
      <c r="F51" s="85">
        <f>'raw grasp info'!C51</f>
        <v>3</v>
      </c>
      <c r="G51" s="93">
        <f>grasp1!C51</f>
        <v>3</v>
      </c>
      <c r="H51" s="85">
        <f>'raw grasp info'!D51</f>
        <v>6</v>
      </c>
      <c r="I51" s="93">
        <f>grasp1!D51</f>
        <v>6</v>
      </c>
      <c r="J51" s="85" t="str">
        <f>'raw grasp info'!E51</f>
        <v>False</v>
      </c>
      <c r="K51" s="93" t="str">
        <f>grasp1!E51</f>
        <v>False</v>
      </c>
      <c r="L51" s="85" t="str">
        <f>'raw grasp info'!F51</f>
        <v>True</v>
      </c>
      <c r="M51" s="93" t="str">
        <f>grasp1!F51</f>
        <v>True</v>
      </c>
      <c r="N51" s="85" t="str">
        <f>'raw grasp info'!G51</f>
        <v>True</v>
      </c>
      <c r="O51" s="93" t="str">
        <f>grasp1!G51</f>
        <v>True</v>
      </c>
      <c r="P51" s="85">
        <f>RANK(alpha!B51,alpha!$B51:$AA51)</f>
        <v>23</v>
      </c>
      <c r="Q51" s="85">
        <f>RANK(alpha!C51,alpha!$B51:$AA51)</f>
        <v>22</v>
      </c>
      <c r="R51" s="85">
        <f>RANK(alpha!D51,alpha!$B51:$AA51)</f>
        <v>26</v>
      </c>
      <c r="S51" s="85">
        <f>RANK(alpha!E51,alpha!$B51:$AA51)</f>
        <v>19</v>
      </c>
      <c r="T51" s="85">
        <f>RANK(alpha!F51,alpha!$B51:$AA51)</f>
        <v>18</v>
      </c>
      <c r="U51" s="85">
        <f>RANK(alpha!G51,alpha!$B51:$AA51)</f>
        <v>24</v>
      </c>
      <c r="V51" s="85">
        <f>RANK(alpha!H51,alpha!$B51:$AA51)</f>
        <v>12</v>
      </c>
      <c r="W51" s="85">
        <f>RANK(alpha!I51,alpha!$B51:$AA51)</f>
        <v>11</v>
      </c>
      <c r="X51" s="85">
        <f>RANK(alpha!J51,alpha!$B51:$AA51)</f>
        <v>4</v>
      </c>
      <c r="Y51" s="85">
        <f>RANK(alpha!K51,alpha!$B51:$AA51)</f>
        <v>9</v>
      </c>
      <c r="Z51" s="85">
        <f>RANK(alpha!L51,alpha!$B51:$AA51)</f>
        <v>10</v>
      </c>
      <c r="AA51" s="85">
        <f>RANK(alpha!M51,alpha!$B51:$AA51)</f>
        <v>6</v>
      </c>
      <c r="AB51" s="85">
        <f>RANK(alpha!N51,alpha!$B51:$AA51)</f>
        <v>6</v>
      </c>
      <c r="AC51" s="85">
        <f>RANK(alpha!O51,alpha!$B51:$AA51)</f>
        <v>5</v>
      </c>
      <c r="AD51" s="85">
        <f>RANK(alpha!P51,alpha!$B51:$AA51)</f>
        <v>6</v>
      </c>
      <c r="AE51" s="85">
        <f>RANK(alpha!Q51,alpha!$B51:$AA51)</f>
        <v>3</v>
      </c>
      <c r="AF51" s="85">
        <f>RANK(alpha!R51,alpha!$B51:$AA51)</f>
        <v>2</v>
      </c>
      <c r="AG51" s="85">
        <f>RANK(alpha!S51,alpha!$B51:$AA51)</f>
        <v>1</v>
      </c>
      <c r="AH51" s="85">
        <f>RANK(alpha!T51,alpha!$B51:$AA51)</f>
        <v>20</v>
      </c>
      <c r="AI51" s="85">
        <f>RANK(alpha!U51,alpha!$B51:$AA51)</f>
        <v>21</v>
      </c>
      <c r="AJ51" s="85">
        <f>RANK(alpha!V51,alpha!$B51:$AA51)</f>
        <v>25</v>
      </c>
      <c r="AK51" s="85">
        <f>RANK(alpha!W51,alpha!$B51:$AA51)</f>
        <v>13</v>
      </c>
      <c r="AL51" s="85">
        <f>RANK(alpha!X51,alpha!$B51:$AA51)</f>
        <v>14</v>
      </c>
      <c r="AM51" s="85">
        <f>RANK(alpha!Y51,alpha!$B51:$AA51)</f>
        <v>15</v>
      </c>
      <c r="AN51" s="85">
        <f>RANK(alpha!Z51,alpha!$B51:$AA51)</f>
        <v>17</v>
      </c>
      <c r="AO51" s="85">
        <f>RANK(alpha!AA51,alpha!$B51:$AA51)</f>
        <v>16</v>
      </c>
      <c r="AQ51" s="85">
        <f>RANK(alpha1!B51,alpha1!$B51:$AA51)</f>
        <v>23</v>
      </c>
      <c r="AR51" s="85">
        <f>RANK(alpha1!C51,alpha1!$B51:$AA51)</f>
        <v>22</v>
      </c>
      <c r="AS51" s="85">
        <f>RANK(alpha1!D51,alpha1!$B51:$AA51)</f>
        <v>26</v>
      </c>
      <c r="AT51" s="85">
        <f>RANK(alpha1!E51,alpha1!$B51:$AA51)</f>
        <v>19</v>
      </c>
      <c r="AU51" s="85">
        <f>RANK(alpha1!F51,alpha1!$B51:$AA51)</f>
        <v>18</v>
      </c>
      <c r="AV51" s="85">
        <f>RANK(alpha1!G51,alpha1!$B51:$AA51)</f>
        <v>24</v>
      </c>
      <c r="AW51" s="85">
        <f>RANK(alpha1!H51,alpha1!$B51:$AA51)</f>
        <v>12</v>
      </c>
      <c r="AX51" s="85">
        <f>RANK(alpha1!I51,alpha1!$B51:$AA51)</f>
        <v>11</v>
      </c>
      <c r="AY51" s="85">
        <f>RANK(alpha1!J51,alpha1!$B51:$AA51)</f>
        <v>4</v>
      </c>
      <c r="AZ51" s="85">
        <f>RANK(alpha1!K51,alpha1!$B51:$AA51)</f>
        <v>9</v>
      </c>
      <c r="BA51" s="85">
        <f>RANK(alpha1!L51,alpha1!$B51:$AA51)</f>
        <v>10</v>
      </c>
      <c r="BB51" s="85">
        <f>RANK(alpha1!M51,alpha1!$B51:$AA51)</f>
        <v>6</v>
      </c>
      <c r="BC51" s="85">
        <f>RANK(alpha1!N51,alpha1!$B51:$AA51)</f>
        <v>6</v>
      </c>
      <c r="BD51" s="85">
        <f>RANK(alpha1!O51,alpha1!$B51:$AA51)</f>
        <v>5</v>
      </c>
      <c r="BE51" s="85">
        <f>RANK(alpha1!P51,alpha1!$B51:$AA51)</f>
        <v>6</v>
      </c>
      <c r="BF51" s="85">
        <f>RANK(alpha1!Q51,alpha1!$B51:$AA51)</f>
        <v>3</v>
      </c>
      <c r="BG51" s="85">
        <f>RANK(alpha1!R51,alpha1!$B51:$AA51)</f>
        <v>2</v>
      </c>
      <c r="BH51" s="85">
        <f>RANK(alpha1!S51,alpha1!$B51:$AA51)</f>
        <v>1</v>
      </c>
      <c r="BI51" s="85">
        <f>RANK(alpha1!T51,alpha1!$B51:$AA51)</f>
        <v>20</v>
      </c>
      <c r="BJ51" s="85">
        <f>RANK(alpha1!U51,alpha1!$B51:$AA51)</f>
        <v>21</v>
      </c>
      <c r="BK51" s="85">
        <f>RANK(alpha1!V51,alpha1!$B51:$AA51)</f>
        <v>25</v>
      </c>
      <c r="BL51" s="85">
        <f>RANK(alpha1!W51,alpha1!$B51:$AA51)</f>
        <v>13</v>
      </c>
      <c r="BM51" s="85">
        <f>RANK(alpha1!X51,alpha1!$B51:$AA51)</f>
        <v>14</v>
      </c>
      <c r="BN51" s="85">
        <f>RANK(alpha1!Y51,alpha1!$B51:$AA51)</f>
        <v>15</v>
      </c>
      <c r="BO51" s="85">
        <f>RANK(alpha1!Z51,alpha1!$B51:$AA51)</f>
        <v>17</v>
      </c>
      <c r="BP51" s="85">
        <f>RANK(alpha1!AA51,alpha1!$B51:$AA51)</f>
        <v>16</v>
      </c>
    </row>
    <row r="52" spans="1:68" ht="90" customHeight="1" x14ac:dyDescent="0.25">
      <c r="A52" s="83" t="str">
        <f>formatting!C52</f>
        <v>Tube</v>
      </c>
      <c r="B52" s="84" t="str">
        <f>formatting!D52</f>
        <v>T70</v>
      </c>
      <c r="C52" s="85"/>
      <c r="D52" s="85"/>
      <c r="E52" s="85"/>
      <c r="F52" s="85">
        <f>'raw grasp info'!C52</f>
        <v>8</v>
      </c>
      <c r="G52" s="93">
        <f>grasp1!C52</f>
        <v>2</v>
      </c>
      <c r="H52" s="85">
        <f>'raw grasp info'!D52</f>
        <v>6</v>
      </c>
      <c r="I52" s="93">
        <f>grasp1!D52</f>
        <v>5</v>
      </c>
      <c r="J52" s="85" t="str">
        <f>'raw grasp info'!E52</f>
        <v>False</v>
      </c>
      <c r="K52" s="93" t="str">
        <f>grasp1!E52</f>
        <v>False</v>
      </c>
      <c r="L52" s="85" t="str">
        <f>'raw grasp info'!F52</f>
        <v>True</v>
      </c>
      <c r="M52" s="93" t="str">
        <f>grasp1!F52</f>
        <v>False</v>
      </c>
      <c r="N52" s="85" t="str">
        <f>'raw grasp info'!G52</f>
        <v>True</v>
      </c>
      <c r="O52" s="93" t="str">
        <f>grasp1!G52</f>
        <v>False</v>
      </c>
      <c r="P52" s="85">
        <f>RANK(alpha!B52,alpha!$B52:$AA52)</f>
        <v>15</v>
      </c>
      <c r="Q52" s="85">
        <f>RANK(alpha!C52,alpha!$B52:$AA52)</f>
        <v>11</v>
      </c>
      <c r="R52" s="85">
        <f>RANK(alpha!D52,alpha!$B52:$AA52)</f>
        <v>19</v>
      </c>
      <c r="S52" s="85">
        <f>RANK(alpha!E52,alpha!$B52:$AA52)</f>
        <v>15</v>
      </c>
      <c r="T52" s="85">
        <f>RANK(alpha!F52,alpha!$B52:$AA52)</f>
        <v>11</v>
      </c>
      <c r="U52" s="85">
        <f>RANK(alpha!G52,alpha!$B52:$AA52)</f>
        <v>19</v>
      </c>
      <c r="V52" s="85">
        <f>RANK(alpha!H52,alpha!$B52:$AA52)</f>
        <v>7</v>
      </c>
      <c r="W52" s="85">
        <f>RANK(alpha!I52,alpha!$B52:$AA52)</f>
        <v>3</v>
      </c>
      <c r="X52" s="85">
        <f>RANK(alpha!J52,alpha!$B52:$AA52)</f>
        <v>23</v>
      </c>
      <c r="Y52" s="85">
        <f>RANK(alpha!K52,alpha!$B52:$AA52)</f>
        <v>15</v>
      </c>
      <c r="Z52" s="85">
        <f>RANK(alpha!L52,alpha!$B52:$AA52)</f>
        <v>11</v>
      </c>
      <c r="AA52" s="85">
        <f>RANK(alpha!M52,alpha!$B52:$AA52)</f>
        <v>19</v>
      </c>
      <c r="AB52" s="85">
        <f>RANK(alpha!N52,alpha!$B52:$AA52)</f>
        <v>15</v>
      </c>
      <c r="AC52" s="85">
        <f>RANK(alpha!O52,alpha!$B52:$AA52)</f>
        <v>11</v>
      </c>
      <c r="AD52" s="85">
        <f>RANK(alpha!P52,alpha!$B52:$AA52)</f>
        <v>19</v>
      </c>
      <c r="AE52" s="85">
        <f>RANK(alpha!Q52,alpha!$B52:$AA52)</f>
        <v>7</v>
      </c>
      <c r="AF52" s="85">
        <f>RANK(alpha!R52,alpha!$B52:$AA52)</f>
        <v>3</v>
      </c>
      <c r="AG52" s="85">
        <f>RANK(alpha!S52,alpha!$B52:$AA52)</f>
        <v>23</v>
      </c>
      <c r="AH52" s="85">
        <f>RANK(alpha!T52,alpha!$B52:$AA52)</f>
        <v>7</v>
      </c>
      <c r="AI52" s="85">
        <f>RANK(alpha!U52,alpha!$B52:$AA52)</f>
        <v>3</v>
      </c>
      <c r="AJ52" s="85">
        <f>RANK(alpha!V52,alpha!$B52:$AA52)</f>
        <v>23</v>
      </c>
      <c r="AK52" s="85">
        <f>RANK(alpha!W52,alpha!$B52:$AA52)</f>
        <v>7</v>
      </c>
      <c r="AL52" s="85">
        <f>RANK(alpha!X52,alpha!$B52:$AA52)</f>
        <v>3</v>
      </c>
      <c r="AM52" s="85">
        <f>RANK(alpha!Y52,alpha!$B52:$AA52)</f>
        <v>23</v>
      </c>
      <c r="AN52" s="85">
        <f>RANK(alpha!Z52,alpha!$B52:$AA52)</f>
        <v>1</v>
      </c>
      <c r="AO52" s="85">
        <f>RANK(alpha!AA52,alpha!$B52:$AA52)</f>
        <v>1</v>
      </c>
      <c r="AQ52" s="85">
        <f>RANK(alpha1!B52,alpha1!$B52:$AA52)</f>
        <v>1</v>
      </c>
      <c r="AR52" s="85">
        <f>RANK(alpha1!C52,alpha1!$B52:$AA52)</f>
        <v>1</v>
      </c>
      <c r="AS52" s="85">
        <f>RANK(alpha1!D52,alpha1!$B52:$AA52)</f>
        <v>1</v>
      </c>
      <c r="AT52" s="85">
        <f>RANK(alpha1!E52,alpha1!$B52:$AA52)</f>
        <v>1</v>
      </c>
      <c r="AU52" s="85">
        <f>RANK(alpha1!F52,alpha1!$B52:$AA52)</f>
        <v>1</v>
      </c>
      <c r="AV52" s="85">
        <f>RANK(alpha1!G52,alpha1!$B52:$AA52)</f>
        <v>1</v>
      </c>
      <c r="AW52" s="85">
        <f>RANK(alpha1!H52,alpha1!$B52:$AA52)</f>
        <v>1</v>
      </c>
      <c r="AX52" s="85">
        <f>RANK(alpha1!I52,alpha1!$B52:$AA52)</f>
        <v>1</v>
      </c>
      <c r="AY52" s="85">
        <f>RANK(alpha1!J52,alpha1!$B52:$AA52)</f>
        <v>1</v>
      </c>
      <c r="AZ52" s="85">
        <f>RANK(alpha1!K52,alpha1!$B52:$AA52)</f>
        <v>1</v>
      </c>
      <c r="BA52" s="85">
        <f>RANK(alpha1!L52,alpha1!$B52:$AA52)</f>
        <v>1</v>
      </c>
      <c r="BB52" s="85">
        <f>RANK(alpha1!M52,alpha1!$B52:$AA52)</f>
        <v>1</v>
      </c>
      <c r="BC52" s="85">
        <f>RANK(alpha1!N52,alpha1!$B52:$AA52)</f>
        <v>1</v>
      </c>
      <c r="BD52" s="85">
        <f>RANK(alpha1!O52,alpha1!$B52:$AA52)</f>
        <v>1</v>
      </c>
      <c r="BE52" s="85">
        <f>RANK(alpha1!P52,alpha1!$B52:$AA52)</f>
        <v>1</v>
      </c>
      <c r="BF52" s="85">
        <f>RANK(alpha1!Q52,alpha1!$B52:$AA52)</f>
        <v>1</v>
      </c>
      <c r="BG52" s="85">
        <f>RANK(alpha1!R52,alpha1!$B52:$AA52)</f>
        <v>1</v>
      </c>
      <c r="BH52" s="85">
        <f>RANK(alpha1!S52,alpha1!$B52:$AA52)</f>
        <v>1</v>
      </c>
      <c r="BI52" s="85">
        <f>RANK(alpha1!T52,alpha1!$B52:$AA52)</f>
        <v>1</v>
      </c>
      <c r="BJ52" s="85">
        <f>RANK(alpha1!U52,alpha1!$B52:$AA52)</f>
        <v>1</v>
      </c>
      <c r="BK52" s="85">
        <f>RANK(alpha1!V52,alpha1!$B52:$AA52)</f>
        <v>1</v>
      </c>
      <c r="BL52" s="85">
        <f>RANK(alpha1!W52,alpha1!$B52:$AA52)</f>
        <v>1</v>
      </c>
      <c r="BM52" s="85">
        <f>RANK(alpha1!X52,alpha1!$B52:$AA52)</f>
        <v>1</v>
      </c>
      <c r="BN52" s="85">
        <f>RANK(alpha1!Y52,alpha1!$B52:$AA52)</f>
        <v>1</v>
      </c>
      <c r="BO52" s="85">
        <f>RANK(alpha1!Z52,alpha1!$B52:$AA52)</f>
        <v>1</v>
      </c>
      <c r="BP52" s="85">
        <f>RANK(alpha1!AA52,alpha1!$B52:$AA52)</f>
        <v>1</v>
      </c>
    </row>
    <row r="53" spans="1:68" ht="90" customHeight="1" x14ac:dyDescent="0.25">
      <c r="A53" s="83" t="str">
        <f>formatting!C53</f>
        <v>Needle</v>
      </c>
      <c r="B53" s="84" t="str">
        <f>formatting!D53</f>
        <v>C8</v>
      </c>
      <c r="C53" s="85"/>
      <c r="D53" s="85"/>
      <c r="E53" s="85"/>
      <c r="F53" s="85">
        <f>'raw grasp info'!C53</f>
        <v>3</v>
      </c>
      <c r="G53" s="93">
        <f>grasp1!C53</f>
        <v>3</v>
      </c>
      <c r="H53" s="85">
        <f>'raw grasp info'!D53</f>
        <v>6</v>
      </c>
      <c r="I53" s="93">
        <f>grasp1!D53</f>
        <v>6</v>
      </c>
      <c r="J53" s="85" t="str">
        <f>'raw grasp info'!E53</f>
        <v>False</v>
      </c>
      <c r="K53" s="93" t="str">
        <f>grasp1!E53</f>
        <v>False</v>
      </c>
      <c r="L53" s="85" t="str">
        <f>'raw grasp info'!F53</f>
        <v>True</v>
      </c>
      <c r="M53" s="93" t="str">
        <f>grasp1!F53</f>
        <v>True</v>
      </c>
      <c r="N53" s="85" t="str">
        <f>'raw grasp info'!G53</f>
        <v>True</v>
      </c>
      <c r="O53" s="93" t="str">
        <f>grasp1!G53</f>
        <v>True</v>
      </c>
      <c r="P53" s="85">
        <f>RANK(alpha!B53,alpha!$B53:$AA53)</f>
        <v>21</v>
      </c>
      <c r="Q53" s="85">
        <f>RANK(alpha!C53,alpha!$B53:$AA53)</f>
        <v>26</v>
      </c>
      <c r="R53" s="85">
        <f>RANK(alpha!D53,alpha!$B53:$AA53)</f>
        <v>24</v>
      </c>
      <c r="S53" s="85">
        <f>RANK(alpha!E53,alpha!$B53:$AA53)</f>
        <v>15</v>
      </c>
      <c r="T53" s="85">
        <f>RANK(alpha!F53,alpha!$B53:$AA53)</f>
        <v>9</v>
      </c>
      <c r="U53" s="85">
        <f>RANK(alpha!G53,alpha!$B53:$AA53)</f>
        <v>14</v>
      </c>
      <c r="V53" s="85">
        <f>RANK(alpha!H53,alpha!$B53:$AA53)</f>
        <v>7</v>
      </c>
      <c r="W53" s="85">
        <f>RANK(alpha!I53,alpha!$B53:$AA53)</f>
        <v>13</v>
      </c>
      <c r="X53" s="85">
        <f>RANK(alpha!J53,alpha!$B53:$AA53)</f>
        <v>5</v>
      </c>
      <c r="Y53" s="85">
        <f>RANK(alpha!K53,alpha!$B53:$AA53)</f>
        <v>4</v>
      </c>
      <c r="Z53" s="85">
        <f>RANK(alpha!L53,alpha!$B53:$AA53)</f>
        <v>12</v>
      </c>
      <c r="AA53" s="85">
        <f>RANK(alpha!M53,alpha!$B53:$AA53)</f>
        <v>5</v>
      </c>
      <c r="AB53" s="85">
        <f>RANK(alpha!N53,alpha!$B53:$AA53)</f>
        <v>17</v>
      </c>
      <c r="AC53" s="85">
        <f>RANK(alpha!O53,alpha!$B53:$AA53)</f>
        <v>8</v>
      </c>
      <c r="AD53" s="85">
        <f>RANK(alpha!P53,alpha!$B53:$AA53)</f>
        <v>20</v>
      </c>
      <c r="AE53" s="85">
        <f>RANK(alpha!Q53,alpha!$B53:$AA53)</f>
        <v>3</v>
      </c>
      <c r="AF53" s="85">
        <f>RANK(alpha!R53,alpha!$B53:$AA53)</f>
        <v>2</v>
      </c>
      <c r="AG53" s="85">
        <f>RANK(alpha!S53,alpha!$B53:$AA53)</f>
        <v>1</v>
      </c>
      <c r="AH53" s="85">
        <f>RANK(alpha!T53,alpha!$B53:$AA53)</f>
        <v>19</v>
      </c>
      <c r="AI53" s="85">
        <f>RANK(alpha!U53,alpha!$B53:$AA53)</f>
        <v>23</v>
      </c>
      <c r="AJ53" s="85">
        <f>RANK(alpha!V53,alpha!$B53:$AA53)</f>
        <v>24</v>
      </c>
      <c r="AK53" s="85">
        <f>RANK(alpha!W53,alpha!$B53:$AA53)</f>
        <v>18</v>
      </c>
      <c r="AL53" s="85">
        <f>RANK(alpha!X53,alpha!$B53:$AA53)</f>
        <v>15</v>
      </c>
      <c r="AM53" s="85">
        <f>RANK(alpha!Y53,alpha!$B53:$AA53)</f>
        <v>22</v>
      </c>
      <c r="AN53" s="85">
        <f>RANK(alpha!Z53,alpha!$B53:$AA53)</f>
        <v>10</v>
      </c>
      <c r="AO53" s="85">
        <f>RANK(alpha!AA53,alpha!$B53:$AA53)</f>
        <v>11</v>
      </c>
      <c r="AQ53" s="85">
        <f>RANK(alpha1!B53,alpha1!$B53:$AA53)</f>
        <v>21</v>
      </c>
      <c r="AR53" s="85">
        <f>RANK(alpha1!C53,alpha1!$B53:$AA53)</f>
        <v>26</v>
      </c>
      <c r="AS53" s="85">
        <f>RANK(alpha1!D53,alpha1!$B53:$AA53)</f>
        <v>24</v>
      </c>
      <c r="AT53" s="85">
        <f>RANK(alpha1!E53,alpha1!$B53:$AA53)</f>
        <v>15</v>
      </c>
      <c r="AU53" s="85">
        <f>RANK(alpha1!F53,alpha1!$B53:$AA53)</f>
        <v>9</v>
      </c>
      <c r="AV53" s="85">
        <f>RANK(alpha1!G53,alpha1!$B53:$AA53)</f>
        <v>14</v>
      </c>
      <c r="AW53" s="85">
        <f>RANK(alpha1!H53,alpha1!$B53:$AA53)</f>
        <v>7</v>
      </c>
      <c r="AX53" s="85">
        <f>RANK(alpha1!I53,alpha1!$B53:$AA53)</f>
        <v>13</v>
      </c>
      <c r="AY53" s="85">
        <f>RANK(alpha1!J53,alpha1!$B53:$AA53)</f>
        <v>5</v>
      </c>
      <c r="AZ53" s="85">
        <f>RANK(alpha1!K53,alpha1!$B53:$AA53)</f>
        <v>4</v>
      </c>
      <c r="BA53" s="85">
        <f>RANK(alpha1!L53,alpha1!$B53:$AA53)</f>
        <v>12</v>
      </c>
      <c r="BB53" s="85">
        <f>RANK(alpha1!M53,alpha1!$B53:$AA53)</f>
        <v>5</v>
      </c>
      <c r="BC53" s="85">
        <f>RANK(alpha1!N53,alpha1!$B53:$AA53)</f>
        <v>17</v>
      </c>
      <c r="BD53" s="85">
        <f>RANK(alpha1!O53,alpha1!$B53:$AA53)</f>
        <v>8</v>
      </c>
      <c r="BE53" s="85">
        <f>RANK(alpha1!P53,alpha1!$B53:$AA53)</f>
        <v>20</v>
      </c>
      <c r="BF53" s="85">
        <f>RANK(alpha1!Q53,alpha1!$B53:$AA53)</f>
        <v>3</v>
      </c>
      <c r="BG53" s="85">
        <f>RANK(alpha1!R53,alpha1!$B53:$AA53)</f>
        <v>2</v>
      </c>
      <c r="BH53" s="85">
        <f>RANK(alpha1!S53,alpha1!$B53:$AA53)</f>
        <v>1</v>
      </c>
      <c r="BI53" s="85">
        <f>RANK(alpha1!T53,alpha1!$B53:$AA53)</f>
        <v>19</v>
      </c>
      <c r="BJ53" s="85">
        <f>RANK(alpha1!U53,alpha1!$B53:$AA53)</f>
        <v>23</v>
      </c>
      <c r="BK53" s="85">
        <f>RANK(alpha1!V53,alpha1!$B53:$AA53)</f>
        <v>24</v>
      </c>
      <c r="BL53" s="85">
        <f>RANK(alpha1!W53,alpha1!$B53:$AA53)</f>
        <v>18</v>
      </c>
      <c r="BM53" s="85">
        <f>RANK(alpha1!X53,alpha1!$B53:$AA53)</f>
        <v>15</v>
      </c>
      <c r="BN53" s="85">
        <f>RANK(alpha1!Y53,alpha1!$B53:$AA53)</f>
        <v>22</v>
      </c>
      <c r="BO53" s="85">
        <f>RANK(alpha1!Z53,alpha1!$B53:$AA53)</f>
        <v>10</v>
      </c>
      <c r="BP53" s="85">
        <f>RANK(alpha1!AA53,alpha1!$B53:$AA53)</f>
        <v>11</v>
      </c>
    </row>
    <row r="54" spans="1:68" ht="90" customHeight="1" x14ac:dyDescent="0.25">
      <c r="A54" s="83" t="str">
        <f>formatting!C54</f>
        <v>Needle</v>
      </c>
      <c r="B54" s="84" t="str">
        <f>formatting!D54</f>
        <v>T21</v>
      </c>
      <c r="C54" s="85"/>
      <c r="D54" s="85"/>
      <c r="E54" s="85"/>
      <c r="F54" s="85">
        <f>'raw grasp info'!C54</f>
        <v>3</v>
      </c>
      <c r="G54" s="93">
        <f>grasp1!C54</f>
        <v>3</v>
      </c>
      <c r="H54" s="85">
        <f>'raw grasp info'!D54</f>
        <v>6</v>
      </c>
      <c r="I54" s="93">
        <f>grasp1!D54</f>
        <v>6</v>
      </c>
      <c r="J54" s="85" t="str">
        <f>'raw grasp info'!E54</f>
        <v>False</v>
      </c>
      <c r="K54" s="93" t="str">
        <f>grasp1!E54</f>
        <v>False</v>
      </c>
      <c r="L54" s="85" t="str">
        <f>'raw grasp info'!F54</f>
        <v>True</v>
      </c>
      <c r="M54" s="93" t="str">
        <f>grasp1!F54</f>
        <v>True</v>
      </c>
      <c r="N54" s="85" t="str">
        <f>'raw grasp info'!G54</f>
        <v>True</v>
      </c>
      <c r="O54" s="93" t="str">
        <f>grasp1!G54</f>
        <v>True</v>
      </c>
      <c r="P54" s="85">
        <f>RANK(alpha!B54,alpha!$B54:$AA54)</f>
        <v>11</v>
      </c>
      <c r="Q54" s="85">
        <f>RANK(alpha!C54,alpha!$B54:$AA54)</f>
        <v>24</v>
      </c>
      <c r="R54" s="85">
        <f>RANK(alpha!D54,alpha!$B54:$AA54)</f>
        <v>18</v>
      </c>
      <c r="S54" s="85">
        <f>RANK(alpha!E54,alpha!$B54:$AA54)</f>
        <v>11</v>
      </c>
      <c r="T54" s="85">
        <f>RANK(alpha!F54,alpha!$B54:$AA54)</f>
        <v>24</v>
      </c>
      <c r="U54" s="85">
        <f>RANK(alpha!G54,alpha!$B54:$AA54)</f>
        <v>18</v>
      </c>
      <c r="V54" s="85">
        <f>RANK(alpha!H54,alpha!$B54:$AA54)</f>
        <v>20</v>
      </c>
      <c r="W54" s="85">
        <f>RANK(alpha!I54,alpha!$B54:$AA54)</f>
        <v>26</v>
      </c>
      <c r="X54" s="85">
        <f>RANK(alpha!J54,alpha!$B54:$AA54)</f>
        <v>13</v>
      </c>
      <c r="Y54" s="85">
        <f>RANK(alpha!K54,alpha!$B54:$AA54)</f>
        <v>4</v>
      </c>
      <c r="Z54" s="85">
        <f>RANK(alpha!L54,alpha!$B54:$AA54)</f>
        <v>14</v>
      </c>
      <c r="AA54" s="85">
        <f>RANK(alpha!M54,alpha!$B54:$AA54)</f>
        <v>5</v>
      </c>
      <c r="AB54" s="85">
        <f>RANK(alpha!N54,alpha!$B54:$AA54)</f>
        <v>3</v>
      </c>
      <c r="AC54" s="85">
        <f>RANK(alpha!O54,alpha!$B54:$AA54)</f>
        <v>15</v>
      </c>
      <c r="AD54" s="85">
        <f>RANK(alpha!P54,alpha!$B54:$AA54)</f>
        <v>6</v>
      </c>
      <c r="AE54" s="85">
        <f>RANK(alpha!Q54,alpha!$B54:$AA54)</f>
        <v>2</v>
      </c>
      <c r="AF54" s="85">
        <f>RANK(alpha!R54,alpha!$B54:$AA54)</f>
        <v>20</v>
      </c>
      <c r="AG54" s="85">
        <f>RANK(alpha!S54,alpha!$B54:$AA54)</f>
        <v>1</v>
      </c>
      <c r="AH54" s="85">
        <f>RANK(alpha!T54,alpha!$B54:$AA54)</f>
        <v>7</v>
      </c>
      <c r="AI54" s="85">
        <f>RANK(alpha!U54,alpha!$B54:$AA54)</f>
        <v>16</v>
      </c>
      <c r="AJ54" s="85">
        <f>RANK(alpha!V54,alpha!$B54:$AA54)</f>
        <v>9</v>
      </c>
      <c r="AK54" s="85">
        <f>RANK(alpha!W54,alpha!$B54:$AA54)</f>
        <v>8</v>
      </c>
      <c r="AL54" s="85">
        <f>RANK(alpha!X54,alpha!$B54:$AA54)</f>
        <v>17</v>
      </c>
      <c r="AM54" s="85">
        <f>RANK(alpha!Y54,alpha!$B54:$AA54)</f>
        <v>9</v>
      </c>
      <c r="AN54" s="85">
        <f>RANK(alpha!Z54,alpha!$B54:$AA54)</f>
        <v>22</v>
      </c>
      <c r="AO54" s="85">
        <f>RANK(alpha!AA54,alpha!$B54:$AA54)</f>
        <v>22</v>
      </c>
      <c r="AQ54" s="85">
        <f>RANK(alpha1!B54,alpha1!$B54:$AA54)</f>
        <v>11</v>
      </c>
      <c r="AR54" s="85">
        <f>RANK(alpha1!C54,alpha1!$B54:$AA54)</f>
        <v>24</v>
      </c>
      <c r="AS54" s="85">
        <f>RANK(alpha1!D54,alpha1!$B54:$AA54)</f>
        <v>18</v>
      </c>
      <c r="AT54" s="85">
        <f>RANK(alpha1!E54,alpha1!$B54:$AA54)</f>
        <v>11</v>
      </c>
      <c r="AU54" s="85">
        <f>RANK(alpha1!F54,alpha1!$B54:$AA54)</f>
        <v>24</v>
      </c>
      <c r="AV54" s="85">
        <f>RANK(alpha1!G54,alpha1!$B54:$AA54)</f>
        <v>18</v>
      </c>
      <c r="AW54" s="85">
        <f>RANK(alpha1!H54,alpha1!$B54:$AA54)</f>
        <v>20</v>
      </c>
      <c r="AX54" s="85">
        <f>RANK(alpha1!I54,alpha1!$B54:$AA54)</f>
        <v>26</v>
      </c>
      <c r="AY54" s="85">
        <f>RANK(alpha1!J54,alpha1!$B54:$AA54)</f>
        <v>13</v>
      </c>
      <c r="AZ54" s="85">
        <f>RANK(alpha1!K54,alpha1!$B54:$AA54)</f>
        <v>4</v>
      </c>
      <c r="BA54" s="85">
        <f>RANK(alpha1!L54,alpha1!$B54:$AA54)</f>
        <v>14</v>
      </c>
      <c r="BB54" s="85">
        <f>RANK(alpha1!M54,alpha1!$B54:$AA54)</f>
        <v>5</v>
      </c>
      <c r="BC54" s="85">
        <f>RANK(alpha1!N54,alpha1!$B54:$AA54)</f>
        <v>3</v>
      </c>
      <c r="BD54" s="85">
        <f>RANK(alpha1!O54,alpha1!$B54:$AA54)</f>
        <v>15</v>
      </c>
      <c r="BE54" s="85">
        <f>RANK(alpha1!P54,alpha1!$B54:$AA54)</f>
        <v>6</v>
      </c>
      <c r="BF54" s="85">
        <f>RANK(alpha1!Q54,alpha1!$B54:$AA54)</f>
        <v>2</v>
      </c>
      <c r="BG54" s="85">
        <f>RANK(alpha1!R54,alpha1!$B54:$AA54)</f>
        <v>20</v>
      </c>
      <c r="BH54" s="85">
        <f>RANK(alpha1!S54,alpha1!$B54:$AA54)</f>
        <v>1</v>
      </c>
      <c r="BI54" s="85">
        <f>RANK(alpha1!T54,alpha1!$B54:$AA54)</f>
        <v>7</v>
      </c>
      <c r="BJ54" s="85">
        <f>RANK(alpha1!U54,alpha1!$B54:$AA54)</f>
        <v>16</v>
      </c>
      <c r="BK54" s="85">
        <f>RANK(alpha1!V54,alpha1!$B54:$AA54)</f>
        <v>9</v>
      </c>
      <c r="BL54" s="85">
        <f>RANK(alpha1!W54,alpha1!$B54:$AA54)</f>
        <v>8</v>
      </c>
      <c r="BM54" s="85">
        <f>RANK(alpha1!X54,alpha1!$B54:$AA54)</f>
        <v>17</v>
      </c>
      <c r="BN54" s="85">
        <f>RANK(alpha1!Y54,alpha1!$B54:$AA54)</f>
        <v>9</v>
      </c>
      <c r="BO54" s="85">
        <f>RANK(alpha1!Z54,alpha1!$B54:$AA54)</f>
        <v>22</v>
      </c>
      <c r="BP54" s="85">
        <f>RANK(alpha1!AA54,alpha1!$B54:$AA54)</f>
        <v>22</v>
      </c>
    </row>
    <row r="55" spans="1:68" ht="90" customHeight="1" x14ac:dyDescent="0.25">
      <c r="A55" s="83" t="str">
        <f>formatting!C55</f>
        <v>Needle</v>
      </c>
      <c r="B55" s="84" t="str">
        <f>formatting!D55</f>
        <v>T28</v>
      </c>
      <c r="C55" s="85"/>
      <c r="D55" s="85"/>
      <c r="E55" s="85"/>
      <c r="F55" s="85">
        <f>'raw grasp info'!C55</f>
        <v>3</v>
      </c>
      <c r="G55" s="93">
        <f>grasp1!C55</f>
        <v>3</v>
      </c>
      <c r="H55" s="85">
        <f>'raw grasp info'!D55</f>
        <v>6</v>
      </c>
      <c r="I55" s="93">
        <f>grasp1!D55</f>
        <v>6</v>
      </c>
      <c r="J55" s="85" t="str">
        <f>'raw grasp info'!E55</f>
        <v>False</v>
      </c>
      <c r="K55" s="93" t="str">
        <f>grasp1!E55</f>
        <v>False</v>
      </c>
      <c r="L55" s="85" t="str">
        <f>'raw grasp info'!F55</f>
        <v>True</v>
      </c>
      <c r="M55" s="93" t="str">
        <f>grasp1!F55</f>
        <v>True</v>
      </c>
      <c r="N55" s="85" t="str">
        <f>'raw grasp info'!G55</f>
        <v>True</v>
      </c>
      <c r="O55" s="93" t="str">
        <f>grasp1!G55</f>
        <v>True</v>
      </c>
      <c r="P55" s="85">
        <f>RANK(alpha!B55,alpha!$B55:$AA55)</f>
        <v>11</v>
      </c>
      <c r="Q55" s="85">
        <f>RANK(alpha!C55,alpha!$B55:$AA55)</f>
        <v>24</v>
      </c>
      <c r="R55" s="85">
        <f>RANK(alpha!D55,alpha!$B55:$AA55)</f>
        <v>18</v>
      </c>
      <c r="S55" s="85">
        <f>RANK(alpha!E55,alpha!$B55:$AA55)</f>
        <v>11</v>
      </c>
      <c r="T55" s="85">
        <f>RANK(alpha!F55,alpha!$B55:$AA55)</f>
        <v>24</v>
      </c>
      <c r="U55" s="85">
        <f>RANK(alpha!G55,alpha!$B55:$AA55)</f>
        <v>18</v>
      </c>
      <c r="V55" s="85">
        <f>RANK(alpha!H55,alpha!$B55:$AA55)</f>
        <v>20</v>
      </c>
      <c r="W55" s="85">
        <f>RANK(alpha!I55,alpha!$B55:$AA55)</f>
        <v>26</v>
      </c>
      <c r="X55" s="85">
        <f>RANK(alpha!J55,alpha!$B55:$AA55)</f>
        <v>13</v>
      </c>
      <c r="Y55" s="85">
        <f>RANK(alpha!K55,alpha!$B55:$AA55)</f>
        <v>4</v>
      </c>
      <c r="Z55" s="85">
        <f>RANK(alpha!L55,alpha!$B55:$AA55)</f>
        <v>14</v>
      </c>
      <c r="AA55" s="85">
        <f>RANK(alpha!M55,alpha!$B55:$AA55)</f>
        <v>5</v>
      </c>
      <c r="AB55" s="85">
        <f>RANK(alpha!N55,alpha!$B55:$AA55)</f>
        <v>3</v>
      </c>
      <c r="AC55" s="85">
        <f>RANK(alpha!O55,alpha!$B55:$AA55)</f>
        <v>15</v>
      </c>
      <c r="AD55" s="85">
        <f>RANK(alpha!P55,alpha!$B55:$AA55)</f>
        <v>6</v>
      </c>
      <c r="AE55" s="85">
        <f>RANK(alpha!Q55,alpha!$B55:$AA55)</f>
        <v>2</v>
      </c>
      <c r="AF55" s="85">
        <f>RANK(alpha!R55,alpha!$B55:$AA55)</f>
        <v>20</v>
      </c>
      <c r="AG55" s="85">
        <f>RANK(alpha!S55,alpha!$B55:$AA55)</f>
        <v>1</v>
      </c>
      <c r="AH55" s="85">
        <f>RANK(alpha!T55,alpha!$B55:$AA55)</f>
        <v>7</v>
      </c>
      <c r="AI55" s="85">
        <f>RANK(alpha!U55,alpha!$B55:$AA55)</f>
        <v>16</v>
      </c>
      <c r="AJ55" s="85">
        <f>RANK(alpha!V55,alpha!$B55:$AA55)</f>
        <v>9</v>
      </c>
      <c r="AK55" s="85">
        <f>RANK(alpha!W55,alpha!$B55:$AA55)</f>
        <v>8</v>
      </c>
      <c r="AL55" s="85">
        <f>RANK(alpha!X55,alpha!$B55:$AA55)</f>
        <v>17</v>
      </c>
      <c r="AM55" s="85">
        <f>RANK(alpha!Y55,alpha!$B55:$AA55)</f>
        <v>9</v>
      </c>
      <c r="AN55" s="85">
        <f>RANK(alpha!Z55,alpha!$B55:$AA55)</f>
        <v>22</v>
      </c>
      <c r="AO55" s="85">
        <f>RANK(alpha!AA55,alpha!$B55:$AA55)</f>
        <v>22</v>
      </c>
      <c r="AQ55" s="85">
        <f>RANK(alpha1!B55,alpha1!$B55:$AA55)</f>
        <v>11</v>
      </c>
      <c r="AR55" s="85">
        <f>RANK(alpha1!C55,alpha1!$B55:$AA55)</f>
        <v>24</v>
      </c>
      <c r="AS55" s="85">
        <f>RANK(alpha1!D55,alpha1!$B55:$AA55)</f>
        <v>18</v>
      </c>
      <c r="AT55" s="85">
        <f>RANK(alpha1!E55,alpha1!$B55:$AA55)</f>
        <v>11</v>
      </c>
      <c r="AU55" s="85">
        <f>RANK(alpha1!F55,alpha1!$B55:$AA55)</f>
        <v>24</v>
      </c>
      <c r="AV55" s="85">
        <f>RANK(alpha1!G55,alpha1!$B55:$AA55)</f>
        <v>18</v>
      </c>
      <c r="AW55" s="85">
        <f>RANK(alpha1!H55,alpha1!$B55:$AA55)</f>
        <v>20</v>
      </c>
      <c r="AX55" s="85">
        <f>RANK(alpha1!I55,alpha1!$B55:$AA55)</f>
        <v>26</v>
      </c>
      <c r="AY55" s="85">
        <f>RANK(alpha1!J55,alpha1!$B55:$AA55)</f>
        <v>13</v>
      </c>
      <c r="AZ55" s="85">
        <f>RANK(alpha1!K55,alpha1!$B55:$AA55)</f>
        <v>4</v>
      </c>
      <c r="BA55" s="85">
        <f>RANK(alpha1!L55,alpha1!$B55:$AA55)</f>
        <v>14</v>
      </c>
      <c r="BB55" s="85">
        <f>RANK(alpha1!M55,alpha1!$B55:$AA55)</f>
        <v>5</v>
      </c>
      <c r="BC55" s="85">
        <f>RANK(alpha1!N55,alpha1!$B55:$AA55)</f>
        <v>3</v>
      </c>
      <c r="BD55" s="85">
        <f>RANK(alpha1!O55,alpha1!$B55:$AA55)</f>
        <v>15</v>
      </c>
      <c r="BE55" s="85">
        <f>RANK(alpha1!P55,alpha1!$B55:$AA55)</f>
        <v>6</v>
      </c>
      <c r="BF55" s="85">
        <f>RANK(alpha1!Q55,alpha1!$B55:$AA55)</f>
        <v>2</v>
      </c>
      <c r="BG55" s="85">
        <f>RANK(alpha1!R55,alpha1!$B55:$AA55)</f>
        <v>20</v>
      </c>
      <c r="BH55" s="85">
        <f>RANK(alpha1!S55,alpha1!$B55:$AA55)</f>
        <v>1</v>
      </c>
      <c r="BI55" s="85">
        <f>RANK(alpha1!T55,alpha1!$B55:$AA55)</f>
        <v>7</v>
      </c>
      <c r="BJ55" s="85">
        <f>RANK(alpha1!U55,alpha1!$B55:$AA55)</f>
        <v>16</v>
      </c>
      <c r="BK55" s="85">
        <f>RANK(alpha1!V55,alpha1!$B55:$AA55)</f>
        <v>9</v>
      </c>
      <c r="BL55" s="85">
        <f>RANK(alpha1!W55,alpha1!$B55:$AA55)</f>
        <v>8</v>
      </c>
      <c r="BM55" s="85">
        <f>RANK(alpha1!X55,alpha1!$B55:$AA55)</f>
        <v>17</v>
      </c>
      <c r="BN55" s="85">
        <f>RANK(alpha1!Y55,alpha1!$B55:$AA55)</f>
        <v>9</v>
      </c>
      <c r="BO55" s="85">
        <f>RANK(alpha1!Z55,alpha1!$B55:$AA55)</f>
        <v>22</v>
      </c>
      <c r="BP55" s="85">
        <f>RANK(alpha1!AA55,alpha1!$B55:$AA55)</f>
        <v>22</v>
      </c>
    </row>
    <row r="56" spans="1:68" ht="90" customHeight="1" x14ac:dyDescent="0.25">
      <c r="A56" s="83" t="str">
        <f>formatting!C56</f>
        <v>Needle</v>
      </c>
      <c r="B56" s="84" t="str">
        <f>formatting!D56</f>
        <v>T33</v>
      </c>
      <c r="C56" s="85"/>
      <c r="D56" s="85"/>
      <c r="E56" s="85"/>
      <c r="F56" s="85">
        <f>'raw grasp info'!C56</f>
        <v>3</v>
      </c>
      <c r="G56" s="93">
        <f>grasp1!C56</f>
        <v>3</v>
      </c>
      <c r="H56" s="85">
        <f>'raw grasp info'!D56</f>
        <v>6</v>
      </c>
      <c r="I56" s="93">
        <f>grasp1!D56</f>
        <v>6</v>
      </c>
      <c r="J56" s="85" t="str">
        <f>'raw grasp info'!E56</f>
        <v>False</v>
      </c>
      <c r="K56" s="93" t="str">
        <f>grasp1!E56</f>
        <v>False</v>
      </c>
      <c r="L56" s="85" t="str">
        <f>'raw grasp info'!F56</f>
        <v>True</v>
      </c>
      <c r="M56" s="93" t="str">
        <f>grasp1!F56</f>
        <v>True</v>
      </c>
      <c r="N56" s="85" t="str">
        <f>'raw grasp info'!G56</f>
        <v>True</v>
      </c>
      <c r="O56" s="93" t="str">
        <f>grasp1!G56</f>
        <v>True</v>
      </c>
      <c r="P56" s="85">
        <f>RANK(alpha!B56,alpha!$B56:$AA56)</f>
        <v>21</v>
      </c>
      <c r="Q56" s="85">
        <f>RANK(alpha!C56,alpha!$B56:$AA56)</f>
        <v>26</v>
      </c>
      <c r="R56" s="85">
        <f>RANK(alpha!D56,alpha!$B56:$AA56)</f>
        <v>24</v>
      </c>
      <c r="S56" s="85">
        <f>RANK(alpha!E56,alpha!$B56:$AA56)</f>
        <v>15</v>
      </c>
      <c r="T56" s="85">
        <f>RANK(alpha!F56,alpha!$B56:$AA56)</f>
        <v>9</v>
      </c>
      <c r="U56" s="85">
        <f>RANK(alpha!G56,alpha!$B56:$AA56)</f>
        <v>14</v>
      </c>
      <c r="V56" s="85">
        <f>RANK(alpha!H56,alpha!$B56:$AA56)</f>
        <v>7</v>
      </c>
      <c r="W56" s="85">
        <f>RANK(alpha!I56,alpha!$B56:$AA56)</f>
        <v>13</v>
      </c>
      <c r="X56" s="85">
        <f>RANK(alpha!J56,alpha!$B56:$AA56)</f>
        <v>5</v>
      </c>
      <c r="Y56" s="85">
        <f>RANK(alpha!K56,alpha!$B56:$AA56)</f>
        <v>4</v>
      </c>
      <c r="Z56" s="85">
        <f>RANK(alpha!L56,alpha!$B56:$AA56)</f>
        <v>12</v>
      </c>
      <c r="AA56" s="85">
        <f>RANK(alpha!M56,alpha!$B56:$AA56)</f>
        <v>5</v>
      </c>
      <c r="AB56" s="85">
        <f>RANK(alpha!N56,alpha!$B56:$AA56)</f>
        <v>17</v>
      </c>
      <c r="AC56" s="85">
        <f>RANK(alpha!O56,alpha!$B56:$AA56)</f>
        <v>8</v>
      </c>
      <c r="AD56" s="85">
        <f>RANK(alpha!P56,alpha!$B56:$AA56)</f>
        <v>20</v>
      </c>
      <c r="AE56" s="85">
        <f>RANK(alpha!Q56,alpha!$B56:$AA56)</f>
        <v>3</v>
      </c>
      <c r="AF56" s="85">
        <f>RANK(alpha!R56,alpha!$B56:$AA56)</f>
        <v>2</v>
      </c>
      <c r="AG56" s="85">
        <f>RANK(alpha!S56,alpha!$B56:$AA56)</f>
        <v>1</v>
      </c>
      <c r="AH56" s="85">
        <f>RANK(alpha!T56,alpha!$B56:$AA56)</f>
        <v>19</v>
      </c>
      <c r="AI56" s="85">
        <f>RANK(alpha!U56,alpha!$B56:$AA56)</f>
        <v>23</v>
      </c>
      <c r="AJ56" s="85">
        <f>RANK(alpha!V56,alpha!$B56:$AA56)</f>
        <v>24</v>
      </c>
      <c r="AK56" s="85">
        <f>RANK(alpha!W56,alpha!$B56:$AA56)</f>
        <v>18</v>
      </c>
      <c r="AL56" s="85">
        <f>RANK(alpha!X56,alpha!$B56:$AA56)</f>
        <v>15</v>
      </c>
      <c r="AM56" s="85">
        <f>RANK(alpha!Y56,alpha!$B56:$AA56)</f>
        <v>22</v>
      </c>
      <c r="AN56" s="85">
        <f>RANK(alpha!Z56,alpha!$B56:$AA56)</f>
        <v>10</v>
      </c>
      <c r="AO56" s="85">
        <f>RANK(alpha!AA56,alpha!$B56:$AA56)</f>
        <v>11</v>
      </c>
      <c r="AQ56" s="85">
        <f>RANK(alpha1!B56,alpha1!$B56:$AA56)</f>
        <v>21</v>
      </c>
      <c r="AR56" s="85">
        <f>RANK(alpha1!C56,alpha1!$B56:$AA56)</f>
        <v>26</v>
      </c>
      <c r="AS56" s="85">
        <f>RANK(alpha1!D56,alpha1!$B56:$AA56)</f>
        <v>24</v>
      </c>
      <c r="AT56" s="85">
        <f>RANK(alpha1!E56,alpha1!$B56:$AA56)</f>
        <v>15</v>
      </c>
      <c r="AU56" s="85">
        <f>RANK(alpha1!F56,alpha1!$B56:$AA56)</f>
        <v>9</v>
      </c>
      <c r="AV56" s="85">
        <f>RANK(alpha1!G56,alpha1!$B56:$AA56)</f>
        <v>14</v>
      </c>
      <c r="AW56" s="85">
        <f>RANK(alpha1!H56,alpha1!$B56:$AA56)</f>
        <v>7</v>
      </c>
      <c r="AX56" s="85">
        <f>RANK(alpha1!I56,alpha1!$B56:$AA56)</f>
        <v>13</v>
      </c>
      <c r="AY56" s="85">
        <f>RANK(alpha1!J56,alpha1!$B56:$AA56)</f>
        <v>5</v>
      </c>
      <c r="AZ56" s="85">
        <f>RANK(alpha1!K56,alpha1!$B56:$AA56)</f>
        <v>4</v>
      </c>
      <c r="BA56" s="85">
        <f>RANK(alpha1!L56,alpha1!$B56:$AA56)</f>
        <v>12</v>
      </c>
      <c r="BB56" s="85">
        <f>RANK(alpha1!M56,alpha1!$B56:$AA56)</f>
        <v>5</v>
      </c>
      <c r="BC56" s="85">
        <f>RANK(alpha1!N56,alpha1!$B56:$AA56)</f>
        <v>17</v>
      </c>
      <c r="BD56" s="85">
        <f>RANK(alpha1!O56,alpha1!$B56:$AA56)</f>
        <v>8</v>
      </c>
      <c r="BE56" s="85">
        <f>RANK(alpha1!P56,alpha1!$B56:$AA56)</f>
        <v>20</v>
      </c>
      <c r="BF56" s="85">
        <f>RANK(alpha1!Q56,alpha1!$B56:$AA56)</f>
        <v>3</v>
      </c>
      <c r="BG56" s="85">
        <f>RANK(alpha1!R56,alpha1!$B56:$AA56)</f>
        <v>2</v>
      </c>
      <c r="BH56" s="85">
        <f>RANK(alpha1!S56,alpha1!$B56:$AA56)</f>
        <v>1</v>
      </c>
      <c r="BI56" s="85">
        <f>RANK(alpha1!T56,alpha1!$B56:$AA56)</f>
        <v>19</v>
      </c>
      <c r="BJ56" s="85">
        <f>RANK(alpha1!U56,alpha1!$B56:$AA56)</f>
        <v>23</v>
      </c>
      <c r="BK56" s="85">
        <f>RANK(alpha1!V56,alpha1!$B56:$AA56)</f>
        <v>24</v>
      </c>
      <c r="BL56" s="85">
        <f>RANK(alpha1!W56,alpha1!$B56:$AA56)</f>
        <v>18</v>
      </c>
      <c r="BM56" s="85">
        <f>RANK(alpha1!X56,alpha1!$B56:$AA56)</f>
        <v>15</v>
      </c>
      <c r="BN56" s="85">
        <f>RANK(alpha1!Y56,alpha1!$B56:$AA56)</f>
        <v>22</v>
      </c>
      <c r="BO56" s="85">
        <f>RANK(alpha1!Z56,alpha1!$B56:$AA56)</f>
        <v>10</v>
      </c>
      <c r="BP56" s="85">
        <f>RANK(alpha1!AA56,alpha1!$B56:$AA56)</f>
        <v>11</v>
      </c>
    </row>
    <row r="57" spans="1:68" ht="90" customHeight="1" x14ac:dyDescent="0.25">
      <c r="A57" s="83" t="str">
        <f>formatting!C57</f>
        <v>Needle</v>
      </c>
      <c r="B57" s="84" t="str">
        <f>formatting!D57</f>
        <v>T60</v>
      </c>
      <c r="C57" s="85"/>
      <c r="D57" s="85"/>
      <c r="E57" s="85"/>
      <c r="F57" s="85">
        <f>'raw grasp info'!C57</f>
        <v>5</v>
      </c>
      <c r="G57" s="93">
        <f>grasp1!C57</f>
        <v>2</v>
      </c>
      <c r="H57" s="85">
        <f>'raw grasp info'!D57</f>
        <v>6</v>
      </c>
      <c r="I57" s="93">
        <f>grasp1!D57</f>
        <v>5</v>
      </c>
      <c r="J57" s="85" t="str">
        <f>'raw grasp info'!E57</f>
        <v>False</v>
      </c>
      <c r="K57" s="93" t="str">
        <f>grasp1!E57</f>
        <v>False</v>
      </c>
      <c r="L57" s="85" t="str">
        <f>'raw grasp info'!F57</f>
        <v>True</v>
      </c>
      <c r="M57" s="93" t="str">
        <f>grasp1!F57</f>
        <v>True</v>
      </c>
      <c r="N57" s="85" t="str">
        <f>'raw grasp info'!G57</f>
        <v>True</v>
      </c>
      <c r="O57" s="93" t="str">
        <f>grasp1!G57</f>
        <v>False</v>
      </c>
      <c r="P57" s="85">
        <f>RANK(alpha!B57,alpha!$B57:$AA57)</f>
        <v>12</v>
      </c>
      <c r="Q57" s="85">
        <f>RANK(alpha!C57,alpha!$B57:$AA57)</f>
        <v>24</v>
      </c>
      <c r="R57" s="85">
        <f>RANK(alpha!D57,alpha!$B57:$AA57)</f>
        <v>19</v>
      </c>
      <c r="S57" s="85">
        <f>RANK(alpha!E57,alpha!$B57:$AA57)</f>
        <v>13</v>
      </c>
      <c r="T57" s="85">
        <f>RANK(alpha!F57,alpha!$B57:$AA57)</f>
        <v>24</v>
      </c>
      <c r="U57" s="85">
        <f>RANK(alpha!G57,alpha!$B57:$AA57)</f>
        <v>19</v>
      </c>
      <c r="V57" s="85">
        <f>RANK(alpha!H57,alpha!$B57:$AA57)</f>
        <v>22</v>
      </c>
      <c r="W57" s="85">
        <f>RANK(alpha!I57,alpha!$B57:$AA57)</f>
        <v>26</v>
      </c>
      <c r="X57" s="85">
        <f>RANK(alpha!J57,alpha!$B57:$AA57)</f>
        <v>21</v>
      </c>
      <c r="Y57" s="85">
        <f>RANK(alpha!K57,alpha!$B57:$AA57)</f>
        <v>6</v>
      </c>
      <c r="Z57" s="85">
        <f>RANK(alpha!L57,alpha!$B57:$AA57)</f>
        <v>14</v>
      </c>
      <c r="AA57" s="85">
        <f>RANK(alpha!M57,alpha!$B57:$AA57)</f>
        <v>3</v>
      </c>
      <c r="AB57" s="85">
        <f>RANK(alpha!N57,alpha!$B57:$AA57)</f>
        <v>5</v>
      </c>
      <c r="AC57" s="85">
        <f>RANK(alpha!O57,alpha!$B57:$AA57)</f>
        <v>14</v>
      </c>
      <c r="AD57" s="85">
        <f>RANK(alpha!P57,alpha!$B57:$AA57)</f>
        <v>3</v>
      </c>
      <c r="AE57" s="85">
        <f>RANK(alpha!Q57,alpha!$B57:$AA57)</f>
        <v>2</v>
      </c>
      <c r="AF57" s="85">
        <f>RANK(alpha!R57,alpha!$B57:$AA57)</f>
        <v>9</v>
      </c>
      <c r="AG57" s="85">
        <f>RANK(alpha!S57,alpha!$B57:$AA57)</f>
        <v>1</v>
      </c>
      <c r="AH57" s="85">
        <f>RANK(alpha!T57,alpha!$B57:$AA57)</f>
        <v>11</v>
      </c>
      <c r="AI57" s="85">
        <f>RANK(alpha!U57,alpha!$B57:$AA57)</f>
        <v>17</v>
      </c>
      <c r="AJ57" s="85">
        <f>RANK(alpha!V57,alpha!$B57:$AA57)</f>
        <v>8</v>
      </c>
      <c r="AK57" s="85">
        <f>RANK(alpha!W57,alpha!$B57:$AA57)</f>
        <v>10</v>
      </c>
      <c r="AL57" s="85">
        <f>RANK(alpha!X57,alpha!$B57:$AA57)</f>
        <v>18</v>
      </c>
      <c r="AM57" s="85">
        <f>RANK(alpha!Y57,alpha!$B57:$AA57)</f>
        <v>7</v>
      </c>
      <c r="AN57" s="85">
        <f>RANK(alpha!Z57,alpha!$B57:$AA57)</f>
        <v>16</v>
      </c>
      <c r="AO57" s="85">
        <f>RANK(alpha!AA57,alpha!$B57:$AA57)</f>
        <v>23</v>
      </c>
      <c r="AQ57" s="85">
        <f>RANK(alpha1!B57,alpha1!$B57:$AA57)</f>
        <v>1</v>
      </c>
      <c r="AR57" s="85">
        <f>RANK(alpha1!C57,alpha1!$B57:$AA57)</f>
        <v>1</v>
      </c>
      <c r="AS57" s="85">
        <f>RANK(alpha1!D57,alpha1!$B57:$AA57)</f>
        <v>1</v>
      </c>
      <c r="AT57" s="85">
        <f>RANK(alpha1!E57,alpha1!$B57:$AA57)</f>
        <v>1</v>
      </c>
      <c r="AU57" s="85">
        <f>RANK(alpha1!F57,alpha1!$B57:$AA57)</f>
        <v>1</v>
      </c>
      <c r="AV57" s="85">
        <f>RANK(alpha1!G57,alpha1!$B57:$AA57)</f>
        <v>1</v>
      </c>
      <c r="AW57" s="85">
        <f>RANK(alpha1!H57,alpha1!$B57:$AA57)</f>
        <v>1</v>
      </c>
      <c r="AX57" s="85">
        <f>RANK(alpha1!I57,alpha1!$B57:$AA57)</f>
        <v>1</v>
      </c>
      <c r="AY57" s="85">
        <f>RANK(alpha1!J57,alpha1!$B57:$AA57)</f>
        <v>1</v>
      </c>
      <c r="AZ57" s="85">
        <f>RANK(alpha1!K57,alpha1!$B57:$AA57)</f>
        <v>1</v>
      </c>
      <c r="BA57" s="85">
        <f>RANK(alpha1!L57,alpha1!$B57:$AA57)</f>
        <v>1</v>
      </c>
      <c r="BB57" s="85">
        <f>RANK(alpha1!M57,alpha1!$B57:$AA57)</f>
        <v>1</v>
      </c>
      <c r="BC57" s="85">
        <f>RANK(alpha1!N57,alpha1!$B57:$AA57)</f>
        <v>1</v>
      </c>
      <c r="BD57" s="85">
        <f>RANK(alpha1!O57,alpha1!$B57:$AA57)</f>
        <v>1</v>
      </c>
      <c r="BE57" s="85">
        <f>RANK(alpha1!P57,alpha1!$B57:$AA57)</f>
        <v>1</v>
      </c>
      <c r="BF57" s="85">
        <f>RANK(alpha1!Q57,alpha1!$B57:$AA57)</f>
        <v>1</v>
      </c>
      <c r="BG57" s="85">
        <f>RANK(alpha1!R57,alpha1!$B57:$AA57)</f>
        <v>1</v>
      </c>
      <c r="BH57" s="85">
        <f>RANK(alpha1!S57,alpha1!$B57:$AA57)</f>
        <v>1</v>
      </c>
      <c r="BI57" s="85">
        <f>RANK(alpha1!T57,alpha1!$B57:$AA57)</f>
        <v>1</v>
      </c>
      <c r="BJ57" s="85">
        <f>RANK(alpha1!U57,alpha1!$B57:$AA57)</f>
        <v>1</v>
      </c>
      <c r="BK57" s="85">
        <f>RANK(alpha1!V57,alpha1!$B57:$AA57)</f>
        <v>1</v>
      </c>
      <c r="BL57" s="85">
        <f>RANK(alpha1!W57,alpha1!$B57:$AA57)</f>
        <v>1</v>
      </c>
      <c r="BM57" s="85">
        <f>RANK(alpha1!X57,alpha1!$B57:$AA57)</f>
        <v>1</v>
      </c>
      <c r="BN57" s="85">
        <f>RANK(alpha1!Y57,alpha1!$B57:$AA57)</f>
        <v>1</v>
      </c>
      <c r="BO57" s="85">
        <f>RANK(alpha1!Z57,alpha1!$B57:$AA57)</f>
        <v>1</v>
      </c>
      <c r="BP57" s="85">
        <f>RANK(alpha1!AA57,alpha1!$B57:$AA57)</f>
        <v>1</v>
      </c>
    </row>
    <row r="58" spans="1:68" ht="90" customHeight="1" x14ac:dyDescent="0.25">
      <c r="A58" s="83" t="str">
        <f>formatting!C58</f>
        <v>Needle Cap</v>
      </c>
      <c r="B58" s="84" t="str">
        <f>formatting!D58</f>
        <v>C14</v>
      </c>
      <c r="C58" s="85"/>
      <c r="D58" s="85"/>
      <c r="E58" s="85"/>
      <c r="F58" s="85">
        <f>'raw grasp info'!C58</f>
        <v>3</v>
      </c>
      <c r="G58" s="93">
        <f>grasp1!C58</f>
        <v>3</v>
      </c>
      <c r="H58" s="85">
        <f>'raw grasp info'!D58</f>
        <v>6</v>
      </c>
      <c r="I58" s="93">
        <f>grasp1!D58</f>
        <v>6</v>
      </c>
      <c r="J58" s="85" t="str">
        <f>'raw grasp info'!E58</f>
        <v>False</v>
      </c>
      <c r="K58" s="93" t="str">
        <f>grasp1!E58</f>
        <v>False</v>
      </c>
      <c r="L58" s="85" t="str">
        <f>'raw grasp info'!F58</f>
        <v>True</v>
      </c>
      <c r="M58" s="93" t="str">
        <f>grasp1!F58</f>
        <v>True</v>
      </c>
      <c r="N58" s="85" t="str">
        <f>'raw grasp info'!G58</f>
        <v>True</v>
      </c>
      <c r="O58" s="93" t="str">
        <f>grasp1!G58</f>
        <v>True</v>
      </c>
      <c r="P58" s="85">
        <f>RANK(alpha!B58,alpha!$B58:$AA58)</f>
        <v>25</v>
      </c>
      <c r="Q58" s="85">
        <f>RANK(alpha!C58,alpha!$B58:$AA58)</f>
        <v>8</v>
      </c>
      <c r="R58" s="85">
        <f>RANK(alpha!D58,alpha!$B58:$AA58)</f>
        <v>17</v>
      </c>
      <c r="S58" s="85">
        <f>RANK(alpha!E58,alpha!$B58:$AA58)</f>
        <v>23</v>
      </c>
      <c r="T58" s="85">
        <f>RANK(alpha!F58,alpha!$B58:$AA58)</f>
        <v>10</v>
      </c>
      <c r="U58" s="85">
        <f>RANK(alpha!G58,alpha!$B58:$AA58)</f>
        <v>21</v>
      </c>
      <c r="V58" s="85">
        <f>RANK(alpha!H58,alpha!$B58:$AA58)</f>
        <v>19</v>
      </c>
      <c r="W58" s="85">
        <f>RANK(alpha!I58,alpha!$B58:$AA58)</f>
        <v>2</v>
      </c>
      <c r="X58" s="85">
        <f>RANK(alpha!J58,alpha!$B58:$AA58)</f>
        <v>4</v>
      </c>
      <c r="Y58" s="85">
        <f>RANK(alpha!K58,alpha!$B58:$AA58)</f>
        <v>23</v>
      </c>
      <c r="Z58" s="85">
        <f>RANK(alpha!L58,alpha!$B58:$AA58)</f>
        <v>10</v>
      </c>
      <c r="AA58" s="85">
        <f>RANK(alpha!M58,alpha!$B58:$AA58)</f>
        <v>21</v>
      </c>
      <c r="AB58" s="85">
        <f>RANK(alpha!N58,alpha!$B58:$AA58)</f>
        <v>25</v>
      </c>
      <c r="AC58" s="85">
        <f>RANK(alpha!O58,alpha!$B58:$AA58)</f>
        <v>8</v>
      </c>
      <c r="AD58" s="85">
        <f>RANK(alpha!P58,alpha!$B58:$AA58)</f>
        <v>17</v>
      </c>
      <c r="AE58" s="85">
        <f>RANK(alpha!Q58,alpha!$B58:$AA58)</f>
        <v>19</v>
      </c>
      <c r="AF58" s="85">
        <f>RANK(alpha!R58,alpha!$B58:$AA58)</f>
        <v>2</v>
      </c>
      <c r="AG58" s="85">
        <f>RANK(alpha!S58,alpha!$B58:$AA58)</f>
        <v>4</v>
      </c>
      <c r="AH58" s="85">
        <f>RANK(alpha!T58,alpha!$B58:$AA58)</f>
        <v>12</v>
      </c>
      <c r="AI58" s="85">
        <f>RANK(alpha!U58,alpha!$B58:$AA58)</f>
        <v>6</v>
      </c>
      <c r="AJ58" s="85">
        <f>RANK(alpha!V58,alpha!$B58:$AA58)</f>
        <v>12</v>
      </c>
      <c r="AK58" s="85">
        <f>RANK(alpha!W58,alpha!$B58:$AA58)</f>
        <v>12</v>
      </c>
      <c r="AL58" s="85">
        <f>RANK(alpha!X58,alpha!$B58:$AA58)</f>
        <v>6</v>
      </c>
      <c r="AM58" s="85">
        <f>RANK(alpha!Y58,alpha!$B58:$AA58)</f>
        <v>12</v>
      </c>
      <c r="AN58" s="85">
        <f>RANK(alpha!Z58,alpha!$B58:$AA58)</f>
        <v>12</v>
      </c>
      <c r="AO58" s="85">
        <f>RANK(alpha!AA58,alpha!$B58:$AA58)</f>
        <v>1</v>
      </c>
      <c r="AQ58" s="85">
        <f>RANK(alpha1!B58,alpha1!$B58:$AA58)</f>
        <v>25</v>
      </c>
      <c r="AR58" s="85">
        <f>RANK(alpha1!C58,alpha1!$B58:$AA58)</f>
        <v>8</v>
      </c>
      <c r="AS58" s="85">
        <f>RANK(alpha1!D58,alpha1!$B58:$AA58)</f>
        <v>17</v>
      </c>
      <c r="AT58" s="85">
        <f>RANK(alpha1!E58,alpha1!$B58:$AA58)</f>
        <v>23</v>
      </c>
      <c r="AU58" s="85">
        <f>RANK(alpha1!F58,alpha1!$B58:$AA58)</f>
        <v>10</v>
      </c>
      <c r="AV58" s="85">
        <f>RANK(alpha1!G58,alpha1!$B58:$AA58)</f>
        <v>21</v>
      </c>
      <c r="AW58" s="85">
        <f>RANK(alpha1!H58,alpha1!$B58:$AA58)</f>
        <v>19</v>
      </c>
      <c r="AX58" s="85">
        <f>RANK(alpha1!I58,alpha1!$B58:$AA58)</f>
        <v>2</v>
      </c>
      <c r="AY58" s="85">
        <f>RANK(alpha1!J58,alpha1!$B58:$AA58)</f>
        <v>4</v>
      </c>
      <c r="AZ58" s="85">
        <f>RANK(alpha1!K58,alpha1!$B58:$AA58)</f>
        <v>23</v>
      </c>
      <c r="BA58" s="85">
        <f>RANK(alpha1!L58,alpha1!$B58:$AA58)</f>
        <v>10</v>
      </c>
      <c r="BB58" s="85">
        <f>RANK(alpha1!M58,alpha1!$B58:$AA58)</f>
        <v>21</v>
      </c>
      <c r="BC58" s="85">
        <f>RANK(alpha1!N58,alpha1!$B58:$AA58)</f>
        <v>25</v>
      </c>
      <c r="BD58" s="85">
        <f>RANK(alpha1!O58,alpha1!$B58:$AA58)</f>
        <v>8</v>
      </c>
      <c r="BE58" s="85">
        <f>RANK(alpha1!P58,alpha1!$B58:$AA58)</f>
        <v>17</v>
      </c>
      <c r="BF58" s="85">
        <f>RANK(alpha1!Q58,alpha1!$B58:$AA58)</f>
        <v>19</v>
      </c>
      <c r="BG58" s="85">
        <f>RANK(alpha1!R58,alpha1!$B58:$AA58)</f>
        <v>2</v>
      </c>
      <c r="BH58" s="85">
        <f>RANK(alpha1!S58,alpha1!$B58:$AA58)</f>
        <v>4</v>
      </c>
      <c r="BI58" s="85">
        <f>RANK(alpha1!T58,alpha1!$B58:$AA58)</f>
        <v>12</v>
      </c>
      <c r="BJ58" s="85">
        <f>RANK(alpha1!U58,alpha1!$B58:$AA58)</f>
        <v>6</v>
      </c>
      <c r="BK58" s="85">
        <f>RANK(alpha1!V58,alpha1!$B58:$AA58)</f>
        <v>12</v>
      </c>
      <c r="BL58" s="85">
        <f>RANK(alpha1!W58,alpha1!$B58:$AA58)</f>
        <v>12</v>
      </c>
      <c r="BM58" s="85">
        <f>RANK(alpha1!X58,alpha1!$B58:$AA58)</f>
        <v>6</v>
      </c>
      <c r="BN58" s="85">
        <f>RANK(alpha1!Y58,alpha1!$B58:$AA58)</f>
        <v>12</v>
      </c>
      <c r="BO58" s="85">
        <f>RANK(alpha1!Z58,alpha1!$B58:$AA58)</f>
        <v>12</v>
      </c>
      <c r="BP58" s="85">
        <f>RANK(alpha1!AA58,alpha1!$B58:$AA58)</f>
        <v>1</v>
      </c>
    </row>
    <row r="59" spans="1:68" ht="90" customHeight="1" x14ac:dyDescent="0.25">
      <c r="A59" s="83" t="str">
        <f>formatting!C59</f>
        <v>Needle Cap</v>
      </c>
      <c r="B59" s="84" t="str">
        <f>formatting!D59</f>
        <v>T28</v>
      </c>
      <c r="C59" s="85"/>
      <c r="D59" s="85"/>
      <c r="E59" s="85"/>
      <c r="F59" s="85">
        <f>'raw grasp info'!C59</f>
        <v>3</v>
      </c>
      <c r="G59" s="93">
        <f>grasp1!C59</f>
        <v>3</v>
      </c>
      <c r="H59" s="85">
        <f>'raw grasp info'!D59</f>
        <v>6</v>
      </c>
      <c r="I59" s="93">
        <f>grasp1!D59</f>
        <v>6</v>
      </c>
      <c r="J59" s="85" t="str">
        <f>'raw grasp info'!E59</f>
        <v>False</v>
      </c>
      <c r="K59" s="93" t="str">
        <f>grasp1!E59</f>
        <v>False</v>
      </c>
      <c r="L59" s="85" t="str">
        <f>'raw grasp info'!F59</f>
        <v>True</v>
      </c>
      <c r="M59" s="93" t="str">
        <f>grasp1!F59</f>
        <v>True</v>
      </c>
      <c r="N59" s="85" t="str">
        <f>'raw grasp info'!G59</f>
        <v>True</v>
      </c>
      <c r="O59" s="93" t="str">
        <f>grasp1!G59</f>
        <v>True</v>
      </c>
      <c r="P59" s="85">
        <f>RANK(alpha!B59,alpha!$B59:$AA59)</f>
        <v>21</v>
      </c>
      <c r="Q59" s="85">
        <f>RANK(alpha!C59,alpha!$B59:$AA59)</f>
        <v>19</v>
      </c>
      <c r="R59" s="85">
        <f>RANK(alpha!D59,alpha!$B59:$AA59)</f>
        <v>2</v>
      </c>
      <c r="S59" s="85">
        <f>RANK(alpha!E59,alpha!$B59:$AA59)</f>
        <v>19</v>
      </c>
      <c r="T59" s="85">
        <f>RANK(alpha!F59,alpha!$B59:$AA59)</f>
        <v>21</v>
      </c>
      <c r="U59" s="85">
        <f>RANK(alpha!G59,alpha!$B59:$AA59)</f>
        <v>2</v>
      </c>
      <c r="V59" s="85">
        <f>RANK(alpha!H59,alpha!$B59:$AA59)</f>
        <v>25</v>
      </c>
      <c r="W59" s="85">
        <f>RANK(alpha!I59,alpha!$B59:$AA59)</f>
        <v>25</v>
      </c>
      <c r="X59" s="85">
        <f>RANK(alpha!J59,alpha!$B59:$AA59)</f>
        <v>6</v>
      </c>
      <c r="Y59" s="85">
        <f>RANK(alpha!K59,alpha!$B59:$AA59)</f>
        <v>17</v>
      </c>
      <c r="Z59" s="85">
        <f>RANK(alpha!L59,alpha!$B59:$AA59)</f>
        <v>11</v>
      </c>
      <c r="AA59" s="85">
        <f>RANK(alpha!M59,alpha!$B59:$AA59)</f>
        <v>4</v>
      </c>
      <c r="AB59" s="85">
        <f>RANK(alpha!N59,alpha!$B59:$AA59)</f>
        <v>11</v>
      </c>
      <c r="AC59" s="85">
        <f>RANK(alpha!O59,alpha!$B59:$AA59)</f>
        <v>17</v>
      </c>
      <c r="AD59" s="85">
        <f>RANK(alpha!P59,alpha!$B59:$AA59)</f>
        <v>4</v>
      </c>
      <c r="AE59" s="85">
        <f>RANK(alpha!Q59,alpha!$B59:$AA59)</f>
        <v>9</v>
      </c>
      <c r="AF59" s="85">
        <f>RANK(alpha!R59,alpha!$B59:$AA59)</f>
        <v>9</v>
      </c>
      <c r="AG59" s="85">
        <f>RANK(alpha!S59,alpha!$B59:$AA59)</f>
        <v>1</v>
      </c>
      <c r="AH59" s="85">
        <f>RANK(alpha!T59,alpha!$B59:$AA59)</f>
        <v>15</v>
      </c>
      <c r="AI59" s="85">
        <f>RANK(alpha!U59,alpha!$B59:$AA59)</f>
        <v>13</v>
      </c>
      <c r="AJ59" s="85">
        <f>RANK(alpha!V59,alpha!$B59:$AA59)</f>
        <v>6</v>
      </c>
      <c r="AK59" s="85">
        <f>RANK(alpha!W59,alpha!$B59:$AA59)</f>
        <v>13</v>
      </c>
      <c r="AL59" s="85">
        <f>RANK(alpha!X59,alpha!$B59:$AA59)</f>
        <v>15</v>
      </c>
      <c r="AM59" s="85">
        <f>RANK(alpha!Y59,alpha!$B59:$AA59)</f>
        <v>6</v>
      </c>
      <c r="AN59" s="85">
        <f>RANK(alpha!Z59,alpha!$B59:$AA59)</f>
        <v>23</v>
      </c>
      <c r="AO59" s="85">
        <f>RANK(alpha!AA59,alpha!$B59:$AA59)</f>
        <v>23</v>
      </c>
      <c r="AQ59" s="85">
        <f>RANK(alpha1!B59,alpha1!$B59:$AA59)</f>
        <v>21</v>
      </c>
      <c r="AR59" s="85">
        <f>RANK(alpha1!C59,alpha1!$B59:$AA59)</f>
        <v>19</v>
      </c>
      <c r="AS59" s="85">
        <f>RANK(alpha1!D59,alpha1!$B59:$AA59)</f>
        <v>2</v>
      </c>
      <c r="AT59" s="85">
        <f>RANK(alpha1!E59,alpha1!$B59:$AA59)</f>
        <v>19</v>
      </c>
      <c r="AU59" s="85">
        <f>RANK(alpha1!F59,alpha1!$B59:$AA59)</f>
        <v>21</v>
      </c>
      <c r="AV59" s="85">
        <f>RANK(alpha1!G59,alpha1!$B59:$AA59)</f>
        <v>2</v>
      </c>
      <c r="AW59" s="85">
        <f>RANK(alpha1!H59,alpha1!$B59:$AA59)</f>
        <v>25</v>
      </c>
      <c r="AX59" s="85">
        <f>RANK(alpha1!I59,alpha1!$B59:$AA59)</f>
        <v>25</v>
      </c>
      <c r="AY59" s="85">
        <f>RANK(alpha1!J59,alpha1!$B59:$AA59)</f>
        <v>6</v>
      </c>
      <c r="AZ59" s="85">
        <f>RANK(alpha1!K59,alpha1!$B59:$AA59)</f>
        <v>17</v>
      </c>
      <c r="BA59" s="85">
        <f>RANK(alpha1!L59,alpha1!$B59:$AA59)</f>
        <v>11</v>
      </c>
      <c r="BB59" s="85">
        <f>RANK(alpha1!M59,alpha1!$B59:$AA59)</f>
        <v>4</v>
      </c>
      <c r="BC59" s="85">
        <f>RANK(alpha1!N59,alpha1!$B59:$AA59)</f>
        <v>11</v>
      </c>
      <c r="BD59" s="85">
        <f>RANK(alpha1!O59,alpha1!$B59:$AA59)</f>
        <v>17</v>
      </c>
      <c r="BE59" s="85">
        <f>RANK(alpha1!P59,alpha1!$B59:$AA59)</f>
        <v>4</v>
      </c>
      <c r="BF59" s="85">
        <f>RANK(alpha1!Q59,alpha1!$B59:$AA59)</f>
        <v>9</v>
      </c>
      <c r="BG59" s="85">
        <f>RANK(alpha1!R59,alpha1!$B59:$AA59)</f>
        <v>9</v>
      </c>
      <c r="BH59" s="85">
        <f>RANK(alpha1!S59,alpha1!$B59:$AA59)</f>
        <v>1</v>
      </c>
      <c r="BI59" s="85">
        <f>RANK(alpha1!T59,alpha1!$B59:$AA59)</f>
        <v>15</v>
      </c>
      <c r="BJ59" s="85">
        <f>RANK(alpha1!U59,alpha1!$B59:$AA59)</f>
        <v>13</v>
      </c>
      <c r="BK59" s="85">
        <f>RANK(alpha1!V59,alpha1!$B59:$AA59)</f>
        <v>6</v>
      </c>
      <c r="BL59" s="85">
        <f>RANK(alpha1!W59,alpha1!$B59:$AA59)</f>
        <v>13</v>
      </c>
      <c r="BM59" s="85">
        <f>RANK(alpha1!X59,alpha1!$B59:$AA59)</f>
        <v>15</v>
      </c>
      <c r="BN59" s="85">
        <f>RANK(alpha1!Y59,alpha1!$B59:$AA59)</f>
        <v>6</v>
      </c>
      <c r="BO59" s="85">
        <f>RANK(alpha1!Z59,alpha1!$B59:$AA59)</f>
        <v>23</v>
      </c>
      <c r="BP59" s="85">
        <f>RANK(alpha1!AA59,alpha1!$B59:$AA59)</f>
        <v>23</v>
      </c>
    </row>
    <row r="60" spans="1:68" ht="90" customHeight="1" x14ac:dyDescent="0.25">
      <c r="A60" s="83" t="str">
        <f>formatting!C60</f>
        <v>Needle Cap</v>
      </c>
      <c r="B60" s="84" t="str">
        <f>formatting!D60</f>
        <v>T4</v>
      </c>
      <c r="C60" s="85"/>
      <c r="D60" s="85"/>
      <c r="E60" s="85"/>
      <c r="F60" s="85">
        <f>'raw grasp info'!C60</f>
        <v>3</v>
      </c>
      <c r="G60" s="93">
        <f>grasp1!C60</f>
        <v>3</v>
      </c>
      <c r="H60" s="85">
        <f>'raw grasp info'!D60</f>
        <v>6</v>
      </c>
      <c r="I60" s="93">
        <f>grasp1!D60</f>
        <v>6</v>
      </c>
      <c r="J60" s="85" t="str">
        <f>'raw grasp info'!E60</f>
        <v>False</v>
      </c>
      <c r="K60" s="93" t="str">
        <f>grasp1!E60</f>
        <v>False</v>
      </c>
      <c r="L60" s="85" t="str">
        <f>'raw grasp info'!F60</f>
        <v>True</v>
      </c>
      <c r="M60" s="93" t="str">
        <f>grasp1!F60</f>
        <v>True</v>
      </c>
      <c r="N60" s="85" t="str">
        <f>'raw grasp info'!G60</f>
        <v>True</v>
      </c>
      <c r="O60" s="93" t="str">
        <f>grasp1!G60</f>
        <v>True</v>
      </c>
      <c r="P60" s="85">
        <f>RANK(alpha!B60,alpha!$B60:$AA60)</f>
        <v>23</v>
      </c>
      <c r="Q60" s="85">
        <f>RANK(alpha!C60,alpha!$B60:$AA60)</f>
        <v>21</v>
      </c>
      <c r="R60" s="85">
        <f>RANK(alpha!D60,alpha!$B60:$AA60)</f>
        <v>25</v>
      </c>
      <c r="S60" s="85">
        <f>RANK(alpha!E60,alpha!$B60:$AA60)</f>
        <v>21</v>
      </c>
      <c r="T60" s="85">
        <f>RANK(alpha!F60,alpha!$B60:$AA60)</f>
        <v>23</v>
      </c>
      <c r="U60" s="85">
        <f>RANK(alpha!G60,alpha!$B60:$AA60)</f>
        <v>25</v>
      </c>
      <c r="V60" s="85">
        <f>RANK(alpha!H60,alpha!$B60:$AA60)</f>
        <v>11</v>
      </c>
      <c r="W60" s="85">
        <f>RANK(alpha!I60,alpha!$B60:$AA60)</f>
        <v>11</v>
      </c>
      <c r="X60" s="85">
        <f>RANK(alpha!J60,alpha!$B60:$AA60)</f>
        <v>4</v>
      </c>
      <c r="Y60" s="85">
        <f>RANK(alpha!K60,alpha!$B60:$AA60)</f>
        <v>7</v>
      </c>
      <c r="Z60" s="85">
        <f>RANK(alpha!L60,alpha!$B60:$AA60)</f>
        <v>9</v>
      </c>
      <c r="AA60" s="85">
        <f>RANK(alpha!M60,alpha!$B60:$AA60)</f>
        <v>5</v>
      </c>
      <c r="AB60" s="85">
        <f>RANK(alpha!N60,alpha!$B60:$AA60)</f>
        <v>9</v>
      </c>
      <c r="AC60" s="85">
        <f>RANK(alpha!O60,alpha!$B60:$AA60)</f>
        <v>7</v>
      </c>
      <c r="AD60" s="85">
        <f>RANK(alpha!P60,alpha!$B60:$AA60)</f>
        <v>5</v>
      </c>
      <c r="AE60" s="85">
        <f>RANK(alpha!Q60,alpha!$B60:$AA60)</f>
        <v>2</v>
      </c>
      <c r="AF60" s="85">
        <f>RANK(alpha!R60,alpha!$B60:$AA60)</f>
        <v>2</v>
      </c>
      <c r="AG60" s="85">
        <f>RANK(alpha!S60,alpha!$B60:$AA60)</f>
        <v>1</v>
      </c>
      <c r="AH60" s="85">
        <f>RANK(alpha!T60,alpha!$B60:$AA60)</f>
        <v>13</v>
      </c>
      <c r="AI60" s="85">
        <f>RANK(alpha!U60,alpha!$B60:$AA60)</f>
        <v>19</v>
      </c>
      <c r="AJ60" s="85">
        <f>RANK(alpha!V60,alpha!$B60:$AA60)</f>
        <v>13</v>
      </c>
      <c r="AK60" s="85">
        <f>RANK(alpha!W60,alpha!$B60:$AA60)</f>
        <v>19</v>
      </c>
      <c r="AL60" s="85">
        <f>RANK(alpha!X60,alpha!$B60:$AA60)</f>
        <v>13</v>
      </c>
      <c r="AM60" s="85">
        <f>RANK(alpha!Y60,alpha!$B60:$AA60)</f>
        <v>13</v>
      </c>
      <c r="AN60" s="85">
        <f>RANK(alpha!Z60,alpha!$B60:$AA60)</f>
        <v>13</v>
      </c>
      <c r="AO60" s="85">
        <f>RANK(alpha!AA60,alpha!$B60:$AA60)</f>
        <v>13</v>
      </c>
      <c r="AQ60" s="85">
        <f>RANK(alpha1!B60,alpha1!$B60:$AA60)</f>
        <v>23</v>
      </c>
      <c r="AR60" s="85">
        <f>RANK(alpha1!C60,alpha1!$B60:$AA60)</f>
        <v>21</v>
      </c>
      <c r="AS60" s="85">
        <f>RANK(alpha1!D60,alpha1!$B60:$AA60)</f>
        <v>25</v>
      </c>
      <c r="AT60" s="85">
        <f>RANK(alpha1!E60,alpha1!$B60:$AA60)</f>
        <v>21</v>
      </c>
      <c r="AU60" s="85">
        <f>RANK(alpha1!F60,alpha1!$B60:$AA60)</f>
        <v>23</v>
      </c>
      <c r="AV60" s="85">
        <f>RANK(alpha1!G60,alpha1!$B60:$AA60)</f>
        <v>25</v>
      </c>
      <c r="AW60" s="85">
        <f>RANK(alpha1!H60,alpha1!$B60:$AA60)</f>
        <v>11</v>
      </c>
      <c r="AX60" s="85">
        <f>RANK(alpha1!I60,alpha1!$B60:$AA60)</f>
        <v>11</v>
      </c>
      <c r="AY60" s="85">
        <f>RANK(alpha1!J60,alpha1!$B60:$AA60)</f>
        <v>4</v>
      </c>
      <c r="AZ60" s="85">
        <f>RANK(alpha1!K60,alpha1!$B60:$AA60)</f>
        <v>7</v>
      </c>
      <c r="BA60" s="85">
        <f>RANK(alpha1!L60,alpha1!$B60:$AA60)</f>
        <v>9</v>
      </c>
      <c r="BB60" s="85">
        <f>RANK(alpha1!M60,alpha1!$B60:$AA60)</f>
        <v>5</v>
      </c>
      <c r="BC60" s="85">
        <f>RANK(alpha1!N60,alpha1!$B60:$AA60)</f>
        <v>9</v>
      </c>
      <c r="BD60" s="85">
        <f>RANK(alpha1!O60,alpha1!$B60:$AA60)</f>
        <v>7</v>
      </c>
      <c r="BE60" s="85">
        <f>RANK(alpha1!P60,alpha1!$B60:$AA60)</f>
        <v>5</v>
      </c>
      <c r="BF60" s="85">
        <f>RANK(alpha1!Q60,alpha1!$B60:$AA60)</f>
        <v>2</v>
      </c>
      <c r="BG60" s="85">
        <f>RANK(alpha1!R60,alpha1!$B60:$AA60)</f>
        <v>2</v>
      </c>
      <c r="BH60" s="85">
        <f>RANK(alpha1!S60,alpha1!$B60:$AA60)</f>
        <v>1</v>
      </c>
      <c r="BI60" s="85">
        <f>RANK(alpha1!T60,alpha1!$B60:$AA60)</f>
        <v>13</v>
      </c>
      <c r="BJ60" s="85">
        <f>RANK(alpha1!U60,alpha1!$B60:$AA60)</f>
        <v>19</v>
      </c>
      <c r="BK60" s="85">
        <f>RANK(alpha1!V60,alpha1!$B60:$AA60)</f>
        <v>13</v>
      </c>
      <c r="BL60" s="85">
        <f>RANK(alpha1!W60,alpha1!$B60:$AA60)</f>
        <v>19</v>
      </c>
      <c r="BM60" s="85">
        <f>RANK(alpha1!X60,alpha1!$B60:$AA60)</f>
        <v>13</v>
      </c>
      <c r="BN60" s="85">
        <f>RANK(alpha1!Y60,alpha1!$B60:$AA60)</f>
        <v>13</v>
      </c>
      <c r="BO60" s="85">
        <f>RANK(alpha1!Z60,alpha1!$B60:$AA60)</f>
        <v>13</v>
      </c>
      <c r="BP60" s="85">
        <f>RANK(alpha1!AA60,alpha1!$B60:$AA60)</f>
        <v>13</v>
      </c>
    </row>
    <row r="61" spans="1:68" ht="90" customHeight="1" x14ac:dyDescent="0.25">
      <c r="A61" s="83" t="str">
        <f>formatting!C61</f>
        <v>Rinse Glass</v>
      </c>
      <c r="B61" s="84" t="str">
        <f>formatting!D61</f>
        <v>C12</v>
      </c>
      <c r="C61" s="85"/>
      <c r="D61" s="85"/>
      <c r="E61" s="85"/>
      <c r="F61" s="85">
        <f>'raw grasp info'!C61</f>
        <v>5</v>
      </c>
      <c r="G61" s="93">
        <f>grasp1!C61</f>
        <v>4</v>
      </c>
      <c r="H61" s="85">
        <f>'raw grasp info'!D61</f>
        <v>6</v>
      </c>
      <c r="I61" s="93">
        <f>grasp1!D61</f>
        <v>6</v>
      </c>
      <c r="J61" s="85" t="str">
        <f>'raw grasp info'!E61</f>
        <v>False</v>
      </c>
      <c r="K61" s="93" t="str">
        <f>grasp1!E61</f>
        <v>False</v>
      </c>
      <c r="L61" s="85" t="str">
        <f>'raw grasp info'!F61</f>
        <v>True</v>
      </c>
      <c r="M61" s="93" t="str">
        <f>grasp1!F61</f>
        <v>True</v>
      </c>
      <c r="N61" s="85" t="str">
        <f>'raw grasp info'!G61</f>
        <v>True</v>
      </c>
      <c r="O61" s="93" t="str">
        <f>grasp1!G61</f>
        <v>True</v>
      </c>
      <c r="P61" s="85">
        <f>RANK(alpha!B61,alpha!$B61:$AA61)</f>
        <v>21</v>
      </c>
      <c r="Q61" s="85">
        <f>RANK(alpha!C61,alpha!$B61:$AA61)</f>
        <v>14</v>
      </c>
      <c r="R61" s="85">
        <f>RANK(alpha!D61,alpha!$B61:$AA61)</f>
        <v>23</v>
      </c>
      <c r="S61" s="85">
        <f>RANK(alpha!E61,alpha!$B61:$AA61)</f>
        <v>22</v>
      </c>
      <c r="T61" s="85">
        <f>RANK(alpha!F61,alpha!$B61:$AA61)</f>
        <v>18</v>
      </c>
      <c r="U61" s="85">
        <f>RANK(alpha!G61,alpha!$B61:$AA61)</f>
        <v>24</v>
      </c>
      <c r="V61" s="85">
        <f>RANK(alpha!H61,alpha!$B61:$AA61)</f>
        <v>9</v>
      </c>
      <c r="W61" s="85">
        <f>RANK(alpha!I61,alpha!$B61:$AA61)</f>
        <v>11</v>
      </c>
      <c r="X61" s="85">
        <f>RANK(alpha!J61,alpha!$B61:$AA61)</f>
        <v>8</v>
      </c>
      <c r="Y61" s="85">
        <f>RANK(alpha!K61,alpha!$B61:$AA61)</f>
        <v>5</v>
      </c>
      <c r="Z61" s="85">
        <f>RANK(alpha!L61,alpha!$B61:$AA61)</f>
        <v>10</v>
      </c>
      <c r="AA61" s="85">
        <f>RANK(alpha!M61,alpha!$B61:$AA61)</f>
        <v>12</v>
      </c>
      <c r="AB61" s="85">
        <f>RANK(alpha!N61,alpha!$B61:$AA61)</f>
        <v>7</v>
      </c>
      <c r="AC61" s="85">
        <f>RANK(alpha!O61,alpha!$B61:$AA61)</f>
        <v>13</v>
      </c>
      <c r="AD61" s="85">
        <f>RANK(alpha!P61,alpha!$B61:$AA61)</f>
        <v>15</v>
      </c>
      <c r="AE61" s="85">
        <f>RANK(alpha!Q61,alpha!$B61:$AA61)</f>
        <v>6</v>
      </c>
      <c r="AF61" s="85">
        <f>RANK(alpha!R61,alpha!$B61:$AA61)</f>
        <v>4</v>
      </c>
      <c r="AG61" s="85">
        <f>RANK(alpha!S61,alpha!$B61:$AA61)</f>
        <v>3</v>
      </c>
      <c r="AH61" s="85">
        <f>RANK(alpha!T61,alpha!$B61:$AA61)</f>
        <v>17</v>
      </c>
      <c r="AI61" s="85">
        <f>RANK(alpha!U61,alpha!$B61:$AA61)</f>
        <v>16</v>
      </c>
      <c r="AJ61" s="85">
        <f>RANK(alpha!V61,alpha!$B61:$AA61)</f>
        <v>25</v>
      </c>
      <c r="AK61" s="85">
        <f>RANK(alpha!W61,alpha!$B61:$AA61)</f>
        <v>19</v>
      </c>
      <c r="AL61" s="85">
        <f>RANK(alpha!X61,alpha!$B61:$AA61)</f>
        <v>20</v>
      </c>
      <c r="AM61" s="85">
        <f>RANK(alpha!Y61,alpha!$B61:$AA61)</f>
        <v>26</v>
      </c>
      <c r="AN61" s="85">
        <f>RANK(alpha!Z61,alpha!$B61:$AA61)</f>
        <v>1</v>
      </c>
      <c r="AO61" s="85">
        <f>RANK(alpha!AA61,alpha!$B61:$AA61)</f>
        <v>2</v>
      </c>
      <c r="AQ61" s="85">
        <f>RANK(alpha1!B61,alpha1!$B61:$AA61)</f>
        <v>21</v>
      </c>
      <c r="AR61" s="85">
        <f>RANK(alpha1!C61,alpha1!$B61:$AA61)</f>
        <v>14</v>
      </c>
      <c r="AS61" s="85">
        <f>RANK(alpha1!D61,alpha1!$B61:$AA61)</f>
        <v>23</v>
      </c>
      <c r="AT61" s="85">
        <f>RANK(alpha1!E61,alpha1!$B61:$AA61)</f>
        <v>22</v>
      </c>
      <c r="AU61" s="85">
        <f>RANK(alpha1!F61,alpha1!$B61:$AA61)</f>
        <v>18</v>
      </c>
      <c r="AV61" s="85">
        <f>RANK(alpha1!G61,alpha1!$B61:$AA61)</f>
        <v>24</v>
      </c>
      <c r="AW61" s="85">
        <f>RANK(alpha1!H61,alpha1!$B61:$AA61)</f>
        <v>8</v>
      </c>
      <c r="AX61" s="85">
        <f>RANK(alpha1!I61,alpha1!$B61:$AA61)</f>
        <v>10</v>
      </c>
      <c r="AY61" s="85">
        <f>RANK(alpha1!J61,alpha1!$B61:$AA61)</f>
        <v>9</v>
      </c>
      <c r="AZ61" s="85">
        <f>RANK(alpha1!K61,alpha1!$B61:$AA61)</f>
        <v>5</v>
      </c>
      <c r="BA61" s="85">
        <f>RANK(alpha1!L61,alpha1!$B61:$AA61)</f>
        <v>11</v>
      </c>
      <c r="BB61" s="85">
        <f>RANK(alpha1!M61,alpha1!$B61:$AA61)</f>
        <v>12</v>
      </c>
      <c r="BC61" s="85">
        <f>RANK(alpha1!N61,alpha1!$B61:$AA61)</f>
        <v>7</v>
      </c>
      <c r="BD61" s="85">
        <f>RANK(alpha1!O61,alpha1!$B61:$AA61)</f>
        <v>13</v>
      </c>
      <c r="BE61" s="85">
        <f>RANK(alpha1!P61,alpha1!$B61:$AA61)</f>
        <v>15</v>
      </c>
      <c r="BF61" s="85">
        <f>RANK(alpha1!Q61,alpha1!$B61:$AA61)</f>
        <v>6</v>
      </c>
      <c r="BG61" s="85">
        <f>RANK(alpha1!R61,alpha1!$B61:$AA61)</f>
        <v>3</v>
      </c>
      <c r="BH61" s="85">
        <f>RANK(alpha1!S61,alpha1!$B61:$AA61)</f>
        <v>4</v>
      </c>
      <c r="BI61" s="85">
        <f>RANK(alpha1!T61,alpha1!$B61:$AA61)</f>
        <v>17</v>
      </c>
      <c r="BJ61" s="85">
        <f>RANK(alpha1!U61,alpha1!$B61:$AA61)</f>
        <v>16</v>
      </c>
      <c r="BK61" s="85">
        <f>RANK(alpha1!V61,alpha1!$B61:$AA61)</f>
        <v>25</v>
      </c>
      <c r="BL61" s="85">
        <f>RANK(alpha1!W61,alpha1!$B61:$AA61)</f>
        <v>19</v>
      </c>
      <c r="BM61" s="85">
        <f>RANK(alpha1!X61,alpha1!$B61:$AA61)</f>
        <v>20</v>
      </c>
      <c r="BN61" s="85">
        <f>RANK(alpha1!Y61,alpha1!$B61:$AA61)</f>
        <v>26</v>
      </c>
      <c r="BO61" s="85">
        <f>RANK(alpha1!Z61,alpha1!$B61:$AA61)</f>
        <v>1</v>
      </c>
      <c r="BP61" s="85">
        <f>RANK(alpha1!AA61,alpha1!$B61:$AA61)</f>
        <v>2</v>
      </c>
    </row>
    <row r="62" spans="1:68" ht="90" customHeight="1" x14ac:dyDescent="0.25">
      <c r="A62" s="83" t="str">
        <f>formatting!C62</f>
        <v>Rinse Glass</v>
      </c>
      <c r="B62" s="84" t="str">
        <f>formatting!D62</f>
        <v>C6</v>
      </c>
      <c r="C62" s="85"/>
      <c r="D62" s="85"/>
      <c r="E62" s="85"/>
      <c r="F62" s="85">
        <f>'raw grasp info'!C62</f>
        <v>5</v>
      </c>
      <c r="G62" s="93">
        <f>grasp1!C62</f>
        <v>4</v>
      </c>
      <c r="H62" s="85">
        <f>'raw grasp info'!D62</f>
        <v>6</v>
      </c>
      <c r="I62" s="93">
        <f>grasp1!D62</f>
        <v>6</v>
      </c>
      <c r="J62" s="85" t="str">
        <f>'raw grasp info'!E62</f>
        <v>False</v>
      </c>
      <c r="K62" s="93" t="str">
        <f>grasp1!E62</f>
        <v>False</v>
      </c>
      <c r="L62" s="85" t="str">
        <f>'raw grasp info'!F62</f>
        <v>True</v>
      </c>
      <c r="M62" s="93" t="str">
        <f>grasp1!F62</f>
        <v>True</v>
      </c>
      <c r="N62" s="85" t="str">
        <f>'raw grasp info'!G62</f>
        <v>True</v>
      </c>
      <c r="O62" s="93" t="str">
        <f>grasp1!G62</f>
        <v>True</v>
      </c>
      <c r="P62" s="85">
        <f>RANK(alpha!B62,alpha!$B62:$AA62)</f>
        <v>12</v>
      </c>
      <c r="Q62" s="85">
        <f>RANK(alpha!C62,alpha!$B62:$AA62)</f>
        <v>22</v>
      </c>
      <c r="R62" s="85">
        <f>RANK(alpha!D62,alpha!$B62:$AA62)</f>
        <v>16</v>
      </c>
      <c r="S62" s="85">
        <f>RANK(alpha!E62,alpha!$B62:$AA62)</f>
        <v>21</v>
      </c>
      <c r="T62" s="85">
        <f>RANK(alpha!F62,alpha!$B62:$AA62)</f>
        <v>25</v>
      </c>
      <c r="U62" s="85">
        <f>RANK(alpha!G62,alpha!$B62:$AA62)</f>
        <v>26</v>
      </c>
      <c r="V62" s="85">
        <f>RANK(alpha!H62,alpha!$B62:$AA62)</f>
        <v>13</v>
      </c>
      <c r="W62" s="85">
        <f>RANK(alpha!I62,alpha!$B62:$AA62)</f>
        <v>17</v>
      </c>
      <c r="X62" s="85">
        <f>RANK(alpha!J62,alpha!$B62:$AA62)</f>
        <v>7</v>
      </c>
      <c r="Y62" s="85">
        <f>RANK(alpha!K62,alpha!$B62:$AA62)</f>
        <v>4</v>
      </c>
      <c r="Z62" s="85">
        <f>RANK(alpha!L62,alpha!$B62:$AA62)</f>
        <v>6</v>
      </c>
      <c r="AA62" s="85">
        <f>RANK(alpha!M62,alpha!$B62:$AA62)</f>
        <v>5</v>
      </c>
      <c r="AB62" s="85">
        <f>RANK(alpha!N62,alpha!$B62:$AA62)</f>
        <v>8</v>
      </c>
      <c r="AC62" s="85">
        <f>RANK(alpha!O62,alpha!$B62:$AA62)</f>
        <v>10</v>
      </c>
      <c r="AD62" s="85">
        <f>RANK(alpha!P62,alpha!$B62:$AA62)</f>
        <v>9</v>
      </c>
      <c r="AE62" s="85">
        <f>RANK(alpha!Q62,alpha!$B62:$AA62)</f>
        <v>2</v>
      </c>
      <c r="AF62" s="85">
        <f>RANK(alpha!R62,alpha!$B62:$AA62)</f>
        <v>3</v>
      </c>
      <c r="AG62" s="85">
        <f>RANK(alpha!S62,alpha!$B62:$AA62)</f>
        <v>1</v>
      </c>
      <c r="AH62" s="85">
        <f>RANK(alpha!T62,alpha!$B62:$AA62)</f>
        <v>11</v>
      </c>
      <c r="AI62" s="85">
        <f>RANK(alpha!U62,alpha!$B62:$AA62)</f>
        <v>18</v>
      </c>
      <c r="AJ62" s="85">
        <f>RANK(alpha!V62,alpha!$B62:$AA62)</f>
        <v>15</v>
      </c>
      <c r="AK62" s="85">
        <f>RANK(alpha!W62,alpha!$B62:$AA62)</f>
        <v>20</v>
      </c>
      <c r="AL62" s="85">
        <f>RANK(alpha!X62,alpha!$B62:$AA62)</f>
        <v>23</v>
      </c>
      <c r="AM62" s="85">
        <f>RANK(alpha!Y62,alpha!$B62:$AA62)</f>
        <v>24</v>
      </c>
      <c r="AN62" s="85">
        <f>RANK(alpha!Z62,alpha!$B62:$AA62)</f>
        <v>14</v>
      </c>
      <c r="AO62" s="85">
        <f>RANK(alpha!AA62,alpha!$B62:$AA62)</f>
        <v>19</v>
      </c>
      <c r="AQ62" s="85">
        <f>RANK(alpha1!B62,alpha1!$B62:$AA62)</f>
        <v>12</v>
      </c>
      <c r="AR62" s="85">
        <f>RANK(alpha1!C62,alpha1!$B62:$AA62)</f>
        <v>22</v>
      </c>
      <c r="AS62" s="85">
        <f>RANK(alpha1!D62,alpha1!$B62:$AA62)</f>
        <v>16</v>
      </c>
      <c r="AT62" s="85">
        <f>RANK(alpha1!E62,alpha1!$B62:$AA62)</f>
        <v>21</v>
      </c>
      <c r="AU62" s="85">
        <f>RANK(alpha1!F62,alpha1!$B62:$AA62)</f>
        <v>25</v>
      </c>
      <c r="AV62" s="85">
        <f>RANK(alpha1!G62,alpha1!$B62:$AA62)</f>
        <v>26</v>
      </c>
      <c r="AW62" s="85">
        <f>RANK(alpha1!H62,alpha1!$B62:$AA62)</f>
        <v>13</v>
      </c>
      <c r="AX62" s="85">
        <f>RANK(alpha1!I62,alpha1!$B62:$AA62)</f>
        <v>17</v>
      </c>
      <c r="AY62" s="85">
        <f>RANK(alpha1!J62,alpha1!$B62:$AA62)</f>
        <v>7</v>
      </c>
      <c r="AZ62" s="85">
        <f>RANK(alpha1!K62,alpha1!$B62:$AA62)</f>
        <v>4</v>
      </c>
      <c r="BA62" s="85">
        <f>RANK(alpha1!L62,alpha1!$B62:$AA62)</f>
        <v>6</v>
      </c>
      <c r="BB62" s="85">
        <f>RANK(alpha1!M62,alpha1!$B62:$AA62)</f>
        <v>5</v>
      </c>
      <c r="BC62" s="85">
        <f>RANK(alpha1!N62,alpha1!$B62:$AA62)</f>
        <v>8</v>
      </c>
      <c r="BD62" s="85">
        <f>RANK(alpha1!O62,alpha1!$B62:$AA62)</f>
        <v>10</v>
      </c>
      <c r="BE62" s="85">
        <f>RANK(alpha1!P62,alpha1!$B62:$AA62)</f>
        <v>9</v>
      </c>
      <c r="BF62" s="85">
        <f>RANK(alpha1!Q62,alpha1!$B62:$AA62)</f>
        <v>2</v>
      </c>
      <c r="BG62" s="85">
        <f>RANK(alpha1!R62,alpha1!$B62:$AA62)</f>
        <v>3</v>
      </c>
      <c r="BH62" s="85">
        <f>RANK(alpha1!S62,alpha1!$B62:$AA62)</f>
        <v>1</v>
      </c>
      <c r="BI62" s="85">
        <f>RANK(alpha1!T62,alpha1!$B62:$AA62)</f>
        <v>11</v>
      </c>
      <c r="BJ62" s="85">
        <f>RANK(alpha1!U62,alpha1!$B62:$AA62)</f>
        <v>18</v>
      </c>
      <c r="BK62" s="85">
        <f>RANK(alpha1!V62,alpha1!$B62:$AA62)</f>
        <v>15</v>
      </c>
      <c r="BL62" s="85">
        <f>RANK(alpha1!W62,alpha1!$B62:$AA62)</f>
        <v>20</v>
      </c>
      <c r="BM62" s="85">
        <f>RANK(alpha1!X62,alpha1!$B62:$AA62)</f>
        <v>23</v>
      </c>
      <c r="BN62" s="85">
        <f>RANK(alpha1!Y62,alpha1!$B62:$AA62)</f>
        <v>24</v>
      </c>
      <c r="BO62" s="85">
        <f>RANK(alpha1!Z62,alpha1!$B62:$AA62)</f>
        <v>14</v>
      </c>
      <c r="BP62" s="85">
        <f>RANK(alpha1!AA62,alpha1!$B62:$AA62)</f>
        <v>19</v>
      </c>
    </row>
    <row r="63" spans="1:68" ht="90" customHeight="1" x14ac:dyDescent="0.25">
      <c r="A63" s="83" t="str">
        <f>formatting!C63</f>
        <v>Rinse Glass</v>
      </c>
      <c r="B63" s="84" t="str">
        <f>formatting!D63</f>
        <v>T18</v>
      </c>
      <c r="C63" s="85"/>
      <c r="D63" s="85"/>
      <c r="E63" s="85"/>
      <c r="F63" s="85">
        <f>'raw grasp info'!C63</f>
        <v>5</v>
      </c>
      <c r="G63" s="93">
        <f>grasp1!C63</f>
        <v>3</v>
      </c>
      <c r="H63" s="85">
        <f>'raw grasp info'!D63</f>
        <v>6</v>
      </c>
      <c r="I63" s="93">
        <f>grasp1!D63</f>
        <v>6</v>
      </c>
      <c r="J63" s="85" t="str">
        <f>'raw grasp info'!E63</f>
        <v>False</v>
      </c>
      <c r="K63" s="93" t="str">
        <f>grasp1!E63</f>
        <v>False</v>
      </c>
      <c r="L63" s="85" t="str">
        <f>'raw grasp info'!F63</f>
        <v>True</v>
      </c>
      <c r="M63" s="93" t="str">
        <f>grasp1!F63</f>
        <v>True</v>
      </c>
      <c r="N63" s="85" t="str">
        <f>'raw grasp info'!G63</f>
        <v>True</v>
      </c>
      <c r="O63" s="93" t="str">
        <f>grasp1!G63</f>
        <v>False</v>
      </c>
      <c r="P63" s="85">
        <f>RANK(alpha!B63,alpha!$B63:$AA63)</f>
        <v>8</v>
      </c>
      <c r="Q63" s="85">
        <f>RANK(alpha!C63,alpha!$B63:$AA63)</f>
        <v>6</v>
      </c>
      <c r="R63" s="85">
        <f>RANK(alpha!D63,alpha!$B63:$AA63)</f>
        <v>10</v>
      </c>
      <c r="S63" s="85">
        <f>RANK(alpha!E63,alpha!$B63:$AA63)</f>
        <v>9</v>
      </c>
      <c r="T63" s="85">
        <f>RANK(alpha!F63,alpha!$B63:$AA63)</f>
        <v>7</v>
      </c>
      <c r="U63" s="85">
        <f>RANK(alpha!G63,alpha!$B63:$AA63)</f>
        <v>11</v>
      </c>
      <c r="V63" s="85">
        <f>RANK(alpha!H63,alpha!$B63:$AA63)</f>
        <v>4</v>
      </c>
      <c r="W63" s="85">
        <f>RANK(alpha!I63,alpha!$B63:$AA63)</f>
        <v>3</v>
      </c>
      <c r="X63" s="85">
        <f>RANK(alpha!J63,alpha!$B63:$AA63)</f>
        <v>5</v>
      </c>
      <c r="Y63" s="85">
        <f>RANK(alpha!K63,alpha!$B63:$AA63)</f>
        <v>21</v>
      </c>
      <c r="Z63" s="85">
        <f>RANK(alpha!L63,alpha!$B63:$AA63)</f>
        <v>19</v>
      </c>
      <c r="AA63" s="85">
        <f>RANK(alpha!M63,alpha!$B63:$AA63)</f>
        <v>26</v>
      </c>
      <c r="AB63" s="85">
        <f>RANK(alpha!N63,alpha!$B63:$AA63)</f>
        <v>19</v>
      </c>
      <c r="AC63" s="85">
        <f>RANK(alpha!O63,alpha!$B63:$AA63)</f>
        <v>18</v>
      </c>
      <c r="AD63" s="85">
        <f>RANK(alpha!P63,alpha!$B63:$AA63)</f>
        <v>24</v>
      </c>
      <c r="AE63" s="85">
        <f>RANK(alpha!Q63,alpha!$B63:$AA63)</f>
        <v>13</v>
      </c>
      <c r="AF63" s="85">
        <f>RANK(alpha!R63,alpha!$B63:$AA63)</f>
        <v>16</v>
      </c>
      <c r="AG63" s="85">
        <f>RANK(alpha!S63,alpha!$B63:$AA63)</f>
        <v>23</v>
      </c>
      <c r="AH63" s="85">
        <f>RANK(alpha!T63,alpha!$B63:$AA63)</f>
        <v>14</v>
      </c>
      <c r="AI63" s="85">
        <f>RANK(alpha!U63,alpha!$B63:$AA63)</f>
        <v>12</v>
      </c>
      <c r="AJ63" s="85">
        <f>RANK(alpha!V63,alpha!$B63:$AA63)</f>
        <v>21</v>
      </c>
      <c r="AK63" s="85">
        <f>RANK(alpha!W63,alpha!$B63:$AA63)</f>
        <v>17</v>
      </c>
      <c r="AL63" s="85">
        <f>RANK(alpha!X63,alpha!$B63:$AA63)</f>
        <v>14</v>
      </c>
      <c r="AM63" s="85">
        <f>RANK(alpha!Y63,alpha!$B63:$AA63)</f>
        <v>25</v>
      </c>
      <c r="AN63" s="85">
        <f>RANK(alpha!Z63,alpha!$B63:$AA63)</f>
        <v>2</v>
      </c>
      <c r="AO63" s="85">
        <f>RANK(alpha!AA63,alpha!$B63:$AA63)</f>
        <v>1</v>
      </c>
      <c r="AQ63" s="85">
        <f>RANK(alpha1!B63,alpha1!$B63:$AA63)</f>
        <v>1</v>
      </c>
      <c r="AR63" s="85">
        <f>RANK(alpha1!C63,alpha1!$B63:$AA63)</f>
        <v>1</v>
      </c>
      <c r="AS63" s="85">
        <f>RANK(alpha1!D63,alpha1!$B63:$AA63)</f>
        <v>1</v>
      </c>
      <c r="AT63" s="85">
        <f>RANK(alpha1!E63,alpha1!$B63:$AA63)</f>
        <v>1</v>
      </c>
      <c r="AU63" s="85">
        <f>RANK(alpha1!F63,alpha1!$B63:$AA63)</f>
        <v>1</v>
      </c>
      <c r="AV63" s="85">
        <f>RANK(alpha1!G63,alpha1!$B63:$AA63)</f>
        <v>1</v>
      </c>
      <c r="AW63" s="85">
        <f>RANK(alpha1!H63,alpha1!$B63:$AA63)</f>
        <v>1</v>
      </c>
      <c r="AX63" s="85">
        <f>RANK(alpha1!I63,alpha1!$B63:$AA63)</f>
        <v>1</v>
      </c>
      <c r="AY63" s="85">
        <f>RANK(alpha1!J63,alpha1!$B63:$AA63)</f>
        <v>1</v>
      </c>
      <c r="AZ63" s="85">
        <f>RANK(alpha1!K63,alpha1!$B63:$AA63)</f>
        <v>1</v>
      </c>
      <c r="BA63" s="85">
        <f>RANK(alpha1!L63,alpha1!$B63:$AA63)</f>
        <v>1</v>
      </c>
      <c r="BB63" s="85">
        <f>RANK(alpha1!M63,alpha1!$B63:$AA63)</f>
        <v>1</v>
      </c>
      <c r="BC63" s="85">
        <f>RANK(alpha1!N63,alpha1!$B63:$AA63)</f>
        <v>1</v>
      </c>
      <c r="BD63" s="85">
        <f>RANK(alpha1!O63,alpha1!$B63:$AA63)</f>
        <v>1</v>
      </c>
      <c r="BE63" s="85">
        <f>RANK(alpha1!P63,alpha1!$B63:$AA63)</f>
        <v>1</v>
      </c>
      <c r="BF63" s="85">
        <f>RANK(alpha1!Q63,alpha1!$B63:$AA63)</f>
        <v>1</v>
      </c>
      <c r="BG63" s="85">
        <f>RANK(alpha1!R63,alpha1!$B63:$AA63)</f>
        <v>1</v>
      </c>
      <c r="BH63" s="85">
        <f>RANK(alpha1!S63,alpha1!$B63:$AA63)</f>
        <v>1</v>
      </c>
      <c r="BI63" s="85">
        <f>RANK(alpha1!T63,alpha1!$B63:$AA63)</f>
        <v>1</v>
      </c>
      <c r="BJ63" s="85">
        <f>RANK(alpha1!U63,alpha1!$B63:$AA63)</f>
        <v>1</v>
      </c>
      <c r="BK63" s="85">
        <f>RANK(alpha1!V63,alpha1!$B63:$AA63)</f>
        <v>1</v>
      </c>
      <c r="BL63" s="85">
        <f>RANK(alpha1!W63,alpha1!$B63:$AA63)</f>
        <v>1</v>
      </c>
      <c r="BM63" s="85">
        <f>RANK(alpha1!X63,alpha1!$B63:$AA63)</f>
        <v>1</v>
      </c>
      <c r="BN63" s="85">
        <f>RANK(alpha1!Y63,alpha1!$B63:$AA63)</f>
        <v>1</v>
      </c>
      <c r="BO63" s="85">
        <f>RANK(alpha1!Z63,alpha1!$B63:$AA63)</f>
        <v>1</v>
      </c>
      <c r="BP63" s="85">
        <f>RANK(alpha1!AA63,alpha1!$B63:$AA63)</f>
        <v>1</v>
      </c>
    </row>
    <row r="64" spans="1:68" ht="90" customHeight="1" x14ac:dyDescent="0.25">
      <c r="A64" s="83" t="str">
        <f>formatting!C64</f>
        <v>Rinse Glass</v>
      </c>
      <c r="B64" s="84" t="str">
        <f>formatting!D64</f>
        <v>T2</v>
      </c>
      <c r="C64" s="85"/>
      <c r="D64" s="85"/>
      <c r="E64" s="85"/>
      <c r="F64" s="85">
        <f>'raw grasp info'!C64</f>
        <v>9</v>
      </c>
      <c r="G64" s="93">
        <f>grasp1!C64</f>
        <v>4</v>
      </c>
      <c r="H64" s="85">
        <f>'raw grasp info'!D64</f>
        <v>6</v>
      </c>
      <c r="I64" s="93">
        <f>grasp1!D64</f>
        <v>6</v>
      </c>
      <c r="J64" s="85" t="str">
        <f>'raw grasp info'!E64</f>
        <v>False</v>
      </c>
      <c r="K64" s="93" t="str">
        <f>grasp1!E64</f>
        <v>False</v>
      </c>
      <c r="L64" s="85" t="str">
        <f>'raw grasp info'!F64</f>
        <v>True</v>
      </c>
      <c r="M64" s="93" t="str">
        <f>grasp1!F64</f>
        <v>True</v>
      </c>
      <c r="N64" s="85" t="str">
        <f>'raw grasp info'!G64</f>
        <v>True</v>
      </c>
      <c r="O64" s="93" t="str">
        <f>grasp1!G64</f>
        <v>True</v>
      </c>
      <c r="P64" s="85">
        <f>RANK(alpha!B64,alpha!$B64:$AA64)</f>
        <v>16</v>
      </c>
      <c r="Q64" s="85">
        <f>RANK(alpha!C64,alpha!$B64:$AA64)</f>
        <v>26</v>
      </c>
      <c r="R64" s="85">
        <f>RANK(alpha!D64,alpha!$B64:$AA64)</f>
        <v>23</v>
      </c>
      <c r="S64" s="85">
        <f>RANK(alpha!E64,alpha!$B64:$AA64)</f>
        <v>15</v>
      </c>
      <c r="T64" s="85">
        <f>RANK(alpha!F64,alpha!$B64:$AA64)</f>
        <v>22</v>
      </c>
      <c r="U64" s="85">
        <f>RANK(alpha!G64,alpha!$B64:$AA64)</f>
        <v>17</v>
      </c>
      <c r="V64" s="85">
        <f>RANK(alpha!H64,alpha!$B64:$AA64)</f>
        <v>19</v>
      </c>
      <c r="W64" s="85">
        <f>RANK(alpha!I64,alpha!$B64:$AA64)</f>
        <v>24</v>
      </c>
      <c r="X64" s="85">
        <f>RANK(alpha!J64,alpha!$B64:$AA64)</f>
        <v>10</v>
      </c>
      <c r="Y64" s="85">
        <f>RANK(alpha!K64,alpha!$B64:$AA64)</f>
        <v>5</v>
      </c>
      <c r="Z64" s="85">
        <f>RANK(alpha!L64,alpha!$B64:$AA64)</f>
        <v>8</v>
      </c>
      <c r="AA64" s="85">
        <f>RANK(alpha!M64,alpha!$B64:$AA64)</f>
        <v>2</v>
      </c>
      <c r="AB64" s="85">
        <f>RANK(alpha!N64,alpha!$B64:$AA64)</f>
        <v>6</v>
      </c>
      <c r="AC64" s="85">
        <f>RANK(alpha!O64,alpha!$B64:$AA64)</f>
        <v>7</v>
      </c>
      <c r="AD64" s="85">
        <f>RANK(alpha!P64,alpha!$B64:$AA64)</f>
        <v>3</v>
      </c>
      <c r="AE64" s="85">
        <f>RANK(alpha!Q64,alpha!$B64:$AA64)</f>
        <v>4</v>
      </c>
      <c r="AF64" s="85">
        <f>RANK(alpha!R64,alpha!$B64:$AA64)</f>
        <v>9</v>
      </c>
      <c r="AG64" s="85">
        <f>RANK(alpha!S64,alpha!$B64:$AA64)</f>
        <v>1</v>
      </c>
      <c r="AH64" s="85">
        <f>RANK(alpha!T64,alpha!$B64:$AA64)</f>
        <v>12</v>
      </c>
      <c r="AI64" s="85">
        <f>RANK(alpha!U64,alpha!$B64:$AA64)</f>
        <v>21</v>
      </c>
      <c r="AJ64" s="85">
        <f>RANK(alpha!V64,alpha!$B64:$AA64)</f>
        <v>14</v>
      </c>
      <c r="AK64" s="85">
        <f>RANK(alpha!W64,alpha!$B64:$AA64)</f>
        <v>11</v>
      </c>
      <c r="AL64" s="85">
        <f>RANK(alpha!X64,alpha!$B64:$AA64)</f>
        <v>18</v>
      </c>
      <c r="AM64" s="85">
        <f>RANK(alpha!Y64,alpha!$B64:$AA64)</f>
        <v>13</v>
      </c>
      <c r="AN64" s="85">
        <f>RANK(alpha!Z64,alpha!$B64:$AA64)</f>
        <v>20</v>
      </c>
      <c r="AO64" s="85">
        <f>RANK(alpha!AA64,alpha!$B64:$AA64)</f>
        <v>25</v>
      </c>
      <c r="AQ64" s="85">
        <f>RANK(alpha1!B64,alpha1!$B64:$AA64)</f>
        <v>9</v>
      </c>
      <c r="AR64" s="85">
        <f>RANK(alpha1!C64,alpha1!$B64:$AA64)</f>
        <v>16</v>
      </c>
      <c r="AS64" s="85">
        <f>RANK(alpha1!D64,alpha1!$B64:$AA64)</f>
        <v>12</v>
      </c>
      <c r="AT64" s="85">
        <f>RANK(alpha1!E64,alpha1!$B64:$AA64)</f>
        <v>19</v>
      </c>
      <c r="AU64" s="85">
        <f>RANK(alpha1!F64,alpha1!$B64:$AA64)</f>
        <v>18</v>
      </c>
      <c r="AV64" s="85">
        <f>RANK(alpha1!G64,alpha1!$B64:$AA64)</f>
        <v>20</v>
      </c>
      <c r="AW64" s="85">
        <f>RANK(alpha1!H64,alpha1!$B64:$AA64)</f>
        <v>11</v>
      </c>
      <c r="AX64" s="85">
        <f>RANK(alpha1!I64,alpha1!$B64:$AA64)</f>
        <v>15</v>
      </c>
      <c r="AY64" s="85">
        <f>RANK(alpha1!J64,alpha1!$B64:$AA64)</f>
        <v>4</v>
      </c>
      <c r="AZ64" s="85">
        <f>RANK(alpha1!K64,alpha1!$B64:$AA64)</f>
        <v>2</v>
      </c>
      <c r="BA64" s="85">
        <f>RANK(alpha1!L64,alpha1!$B64:$AA64)</f>
        <v>3</v>
      </c>
      <c r="BB64" s="85">
        <f>RANK(alpha1!M64,alpha1!$B64:$AA64)</f>
        <v>1</v>
      </c>
      <c r="BC64" s="85">
        <f>RANK(alpha1!N64,alpha1!$B64:$AA64)</f>
        <v>23</v>
      </c>
      <c r="BD64" s="85">
        <f>RANK(alpha1!O64,alpha1!$B64:$AA64)</f>
        <v>21</v>
      </c>
      <c r="BE64" s="85">
        <f>RANK(alpha1!P64,alpha1!$B64:$AA64)</f>
        <v>24</v>
      </c>
      <c r="BF64" s="85">
        <f>RANK(alpha1!Q64,alpha1!$B64:$AA64)</f>
        <v>7</v>
      </c>
      <c r="BG64" s="85">
        <f>RANK(alpha1!R64,alpha1!$B64:$AA64)</f>
        <v>10</v>
      </c>
      <c r="BH64" s="85">
        <f>RANK(alpha1!S64,alpha1!$B64:$AA64)</f>
        <v>8</v>
      </c>
      <c r="BI64" s="85">
        <f>RANK(alpha1!T64,alpha1!$B64:$AA64)</f>
        <v>5</v>
      </c>
      <c r="BJ64" s="85">
        <f>RANK(alpha1!U64,alpha1!$B64:$AA64)</f>
        <v>13</v>
      </c>
      <c r="BK64" s="85">
        <f>RANK(alpha1!V64,alpha1!$B64:$AA64)</f>
        <v>6</v>
      </c>
      <c r="BL64" s="85">
        <f>RANK(alpha1!W64,alpha1!$B64:$AA64)</f>
        <v>25</v>
      </c>
      <c r="BM64" s="85">
        <f>RANK(alpha1!X64,alpha1!$B64:$AA64)</f>
        <v>22</v>
      </c>
      <c r="BN64" s="85">
        <f>RANK(alpha1!Y64,alpha1!$B64:$AA64)</f>
        <v>26</v>
      </c>
      <c r="BO64" s="85">
        <f>RANK(alpha1!Z64,alpha1!$B64:$AA64)</f>
        <v>14</v>
      </c>
      <c r="BP64" s="85">
        <f>RANK(alpha1!AA64,alpha1!$B64:$AA64)</f>
        <v>17</v>
      </c>
    </row>
    <row r="65" spans="1:68" ht="90" customHeight="1" x14ac:dyDescent="0.25">
      <c r="A65" s="83" t="str">
        <f>formatting!C65</f>
        <v>Rinse Glass</v>
      </c>
      <c r="B65" s="84" t="str">
        <f>formatting!D65</f>
        <v>T34</v>
      </c>
      <c r="C65" s="85"/>
      <c r="D65" s="85"/>
      <c r="E65" s="85"/>
      <c r="F65" s="85">
        <f>'raw grasp info'!C65</f>
        <v>7</v>
      </c>
      <c r="G65" s="93">
        <f>grasp1!C65</f>
        <v>4</v>
      </c>
      <c r="H65" s="85">
        <f>'raw grasp info'!D65</f>
        <v>6</v>
      </c>
      <c r="I65" s="93">
        <f>grasp1!D65</f>
        <v>6</v>
      </c>
      <c r="J65" s="85" t="str">
        <f>'raw grasp info'!E65</f>
        <v>False</v>
      </c>
      <c r="K65" s="93" t="str">
        <f>grasp1!E65</f>
        <v>False</v>
      </c>
      <c r="L65" s="85" t="str">
        <f>'raw grasp info'!F65</f>
        <v>True</v>
      </c>
      <c r="M65" s="93" t="str">
        <f>grasp1!F65</f>
        <v>True</v>
      </c>
      <c r="N65" s="85" t="str">
        <f>'raw grasp info'!G65</f>
        <v>False</v>
      </c>
      <c r="O65" s="93" t="str">
        <f>grasp1!G65</f>
        <v>False</v>
      </c>
      <c r="P65" s="85">
        <f>RANK(alpha!B65,alpha!$B65:$AA65)</f>
        <v>5</v>
      </c>
      <c r="Q65" s="85">
        <f>RANK(alpha!C65,alpha!$B65:$AA65)</f>
        <v>5</v>
      </c>
      <c r="R65" s="85">
        <f>RANK(alpha!D65,alpha!$B65:$AA65)</f>
        <v>5</v>
      </c>
      <c r="S65" s="85">
        <f>RANK(alpha!E65,alpha!$B65:$AA65)</f>
        <v>5</v>
      </c>
      <c r="T65" s="85">
        <f>RANK(alpha!F65,alpha!$B65:$AA65)</f>
        <v>5</v>
      </c>
      <c r="U65" s="85">
        <f>RANK(alpha!G65,alpha!$B65:$AA65)</f>
        <v>5</v>
      </c>
      <c r="V65" s="85">
        <f>RANK(alpha!H65,alpha!$B65:$AA65)</f>
        <v>5</v>
      </c>
      <c r="W65" s="85">
        <f>RANK(alpha!I65,alpha!$B65:$AA65)</f>
        <v>5</v>
      </c>
      <c r="X65" s="85">
        <f>RANK(alpha!J65,alpha!$B65:$AA65)</f>
        <v>5</v>
      </c>
      <c r="Y65" s="85">
        <f>RANK(alpha!K65,alpha!$B65:$AA65)</f>
        <v>5</v>
      </c>
      <c r="Z65" s="85">
        <f>RANK(alpha!L65,alpha!$B65:$AA65)</f>
        <v>5</v>
      </c>
      <c r="AA65" s="85">
        <f>RANK(alpha!M65,alpha!$B65:$AA65)</f>
        <v>5</v>
      </c>
      <c r="AB65" s="85">
        <f>RANK(alpha!N65,alpha!$B65:$AA65)</f>
        <v>5</v>
      </c>
      <c r="AC65" s="85">
        <f>RANK(alpha!O65,alpha!$B65:$AA65)</f>
        <v>5</v>
      </c>
      <c r="AD65" s="85">
        <f>RANK(alpha!P65,alpha!$B65:$AA65)</f>
        <v>5</v>
      </c>
      <c r="AE65" s="85">
        <f>RANK(alpha!Q65,alpha!$B65:$AA65)</f>
        <v>1</v>
      </c>
      <c r="AF65" s="85">
        <f>RANK(alpha!R65,alpha!$B65:$AA65)</f>
        <v>3</v>
      </c>
      <c r="AG65" s="85">
        <f>RANK(alpha!S65,alpha!$B65:$AA65)</f>
        <v>4</v>
      </c>
      <c r="AH65" s="85">
        <f>RANK(alpha!T65,alpha!$B65:$AA65)</f>
        <v>5</v>
      </c>
      <c r="AI65" s="85">
        <f>RANK(alpha!U65,alpha!$B65:$AA65)</f>
        <v>5</v>
      </c>
      <c r="AJ65" s="85">
        <f>RANK(alpha!V65,alpha!$B65:$AA65)</f>
        <v>5</v>
      </c>
      <c r="AK65" s="85">
        <f>RANK(alpha!W65,alpha!$B65:$AA65)</f>
        <v>5</v>
      </c>
      <c r="AL65" s="85">
        <f>RANK(alpha!X65,alpha!$B65:$AA65)</f>
        <v>5</v>
      </c>
      <c r="AM65" s="85">
        <f>RANK(alpha!Y65,alpha!$B65:$AA65)</f>
        <v>5</v>
      </c>
      <c r="AN65" s="85">
        <f>RANK(alpha!Z65,alpha!$B65:$AA65)</f>
        <v>5</v>
      </c>
      <c r="AO65" s="85">
        <f>RANK(alpha!AA65,alpha!$B65:$AA65)</f>
        <v>2</v>
      </c>
      <c r="AQ65" s="85">
        <f>RANK(alpha1!B65,alpha1!$B65:$AA65)</f>
        <v>3</v>
      </c>
      <c r="AR65" s="85">
        <f>RANK(alpha1!C65,alpha1!$B65:$AA65)</f>
        <v>3</v>
      </c>
      <c r="AS65" s="85">
        <f>RANK(alpha1!D65,alpha1!$B65:$AA65)</f>
        <v>3</v>
      </c>
      <c r="AT65" s="85">
        <f>RANK(alpha1!E65,alpha1!$B65:$AA65)</f>
        <v>3</v>
      </c>
      <c r="AU65" s="85">
        <f>RANK(alpha1!F65,alpha1!$B65:$AA65)</f>
        <v>3</v>
      </c>
      <c r="AV65" s="85">
        <f>RANK(alpha1!G65,alpha1!$B65:$AA65)</f>
        <v>3</v>
      </c>
      <c r="AW65" s="85">
        <f>RANK(alpha1!H65,alpha1!$B65:$AA65)</f>
        <v>3</v>
      </c>
      <c r="AX65" s="85">
        <f>RANK(alpha1!I65,alpha1!$B65:$AA65)</f>
        <v>3</v>
      </c>
      <c r="AY65" s="85">
        <f>RANK(alpha1!J65,alpha1!$B65:$AA65)</f>
        <v>3</v>
      </c>
      <c r="AZ65" s="85">
        <f>RANK(alpha1!K65,alpha1!$B65:$AA65)</f>
        <v>3</v>
      </c>
      <c r="BA65" s="85">
        <f>RANK(alpha1!L65,alpha1!$B65:$AA65)</f>
        <v>3</v>
      </c>
      <c r="BB65" s="85">
        <f>RANK(alpha1!M65,alpha1!$B65:$AA65)</f>
        <v>3</v>
      </c>
      <c r="BC65" s="85">
        <f>RANK(alpha1!N65,alpha1!$B65:$AA65)</f>
        <v>3</v>
      </c>
      <c r="BD65" s="85">
        <f>RANK(alpha1!O65,alpha1!$B65:$AA65)</f>
        <v>3</v>
      </c>
      <c r="BE65" s="85">
        <f>RANK(alpha1!P65,alpha1!$B65:$AA65)</f>
        <v>3</v>
      </c>
      <c r="BF65" s="85">
        <f>RANK(alpha1!Q65,alpha1!$B65:$AA65)</f>
        <v>1</v>
      </c>
      <c r="BG65" s="85">
        <f>RANK(alpha1!R65,alpha1!$B65:$AA65)</f>
        <v>3</v>
      </c>
      <c r="BH65" s="85">
        <f>RANK(alpha1!S65,alpha1!$B65:$AA65)</f>
        <v>2</v>
      </c>
      <c r="BI65" s="85">
        <f>RANK(alpha1!T65,alpha1!$B65:$AA65)</f>
        <v>3</v>
      </c>
      <c r="BJ65" s="85">
        <f>RANK(alpha1!U65,alpha1!$B65:$AA65)</f>
        <v>3</v>
      </c>
      <c r="BK65" s="85">
        <f>RANK(alpha1!V65,alpha1!$B65:$AA65)</f>
        <v>3</v>
      </c>
      <c r="BL65" s="85">
        <f>RANK(alpha1!W65,alpha1!$B65:$AA65)</f>
        <v>3</v>
      </c>
      <c r="BM65" s="85">
        <f>RANK(alpha1!X65,alpha1!$B65:$AA65)</f>
        <v>3</v>
      </c>
      <c r="BN65" s="85">
        <f>RANK(alpha1!Y65,alpha1!$B65:$AA65)</f>
        <v>3</v>
      </c>
      <c r="BO65" s="85">
        <f>RANK(alpha1!Z65,alpha1!$B65:$AA65)</f>
        <v>3</v>
      </c>
      <c r="BP65" s="85">
        <f>RANK(alpha1!AA65,alpha1!$B65:$AA65)</f>
        <v>3</v>
      </c>
    </row>
    <row r="66" spans="1:68" ht="90" customHeight="1" x14ac:dyDescent="0.25">
      <c r="A66" s="83" t="str">
        <f>formatting!C66</f>
        <v>Rinse Glass</v>
      </c>
      <c r="B66" s="84" t="str">
        <f>formatting!D66</f>
        <v>T35</v>
      </c>
      <c r="C66" s="85"/>
      <c r="D66" s="85"/>
      <c r="E66" s="85"/>
      <c r="F66" s="85">
        <f>'raw grasp info'!C66</f>
        <v>13</v>
      </c>
      <c r="G66" s="93">
        <f>grasp1!C66</f>
        <v>4</v>
      </c>
      <c r="H66" s="85">
        <f>'raw grasp info'!D66</f>
        <v>6</v>
      </c>
      <c r="I66" s="93">
        <f>grasp1!D66</f>
        <v>6</v>
      </c>
      <c r="J66" s="85" t="str">
        <f>'raw grasp info'!E66</f>
        <v>False</v>
      </c>
      <c r="K66" s="93" t="str">
        <f>grasp1!E66</f>
        <v>False</v>
      </c>
      <c r="L66" s="85" t="str">
        <f>'raw grasp info'!F66</f>
        <v>True</v>
      </c>
      <c r="M66" s="93" t="str">
        <f>grasp1!F66</f>
        <v>True</v>
      </c>
      <c r="N66" s="85" t="str">
        <f>'raw grasp info'!G66</f>
        <v>True</v>
      </c>
      <c r="O66" s="93" t="str">
        <f>grasp1!G66</f>
        <v>False</v>
      </c>
      <c r="P66" s="85">
        <f>RANK(alpha!B66,alpha!$B66:$AA66)</f>
        <v>16</v>
      </c>
      <c r="Q66" s="85">
        <f>RANK(alpha!C66,alpha!$B66:$AA66)</f>
        <v>23</v>
      </c>
      <c r="R66" s="85">
        <f>RANK(alpha!D66,alpha!$B66:$AA66)</f>
        <v>17</v>
      </c>
      <c r="S66" s="85">
        <f>RANK(alpha!E66,alpha!$B66:$AA66)</f>
        <v>18</v>
      </c>
      <c r="T66" s="85">
        <f>RANK(alpha!F66,alpha!$B66:$AA66)</f>
        <v>24</v>
      </c>
      <c r="U66" s="85">
        <f>RANK(alpha!G66,alpha!$B66:$AA66)</f>
        <v>19</v>
      </c>
      <c r="V66" s="85">
        <f>RANK(alpha!H66,alpha!$B66:$AA66)</f>
        <v>22</v>
      </c>
      <c r="W66" s="85">
        <f>RANK(alpha!I66,alpha!$B66:$AA66)</f>
        <v>26</v>
      </c>
      <c r="X66" s="85">
        <f>RANK(alpha!J66,alpha!$B66:$AA66)</f>
        <v>14</v>
      </c>
      <c r="Y66" s="85">
        <f>RANK(alpha!K66,alpha!$B66:$AA66)</f>
        <v>4</v>
      </c>
      <c r="Z66" s="85">
        <f>RANK(alpha!L66,alpha!$B66:$AA66)</f>
        <v>7</v>
      </c>
      <c r="AA66" s="85">
        <f>RANK(alpha!M66,alpha!$B66:$AA66)</f>
        <v>2</v>
      </c>
      <c r="AB66" s="85">
        <f>RANK(alpha!N66,alpha!$B66:$AA66)</f>
        <v>5</v>
      </c>
      <c r="AC66" s="85">
        <f>RANK(alpha!O66,alpha!$B66:$AA66)</f>
        <v>8</v>
      </c>
      <c r="AD66" s="85">
        <f>RANK(alpha!P66,alpha!$B66:$AA66)</f>
        <v>3</v>
      </c>
      <c r="AE66" s="85">
        <f>RANK(alpha!Q66,alpha!$B66:$AA66)</f>
        <v>6</v>
      </c>
      <c r="AF66" s="85">
        <f>RANK(alpha!R66,alpha!$B66:$AA66)</f>
        <v>9</v>
      </c>
      <c r="AG66" s="85">
        <f>RANK(alpha!S66,alpha!$B66:$AA66)</f>
        <v>1</v>
      </c>
      <c r="AH66" s="85">
        <f>RANK(alpha!T66,alpha!$B66:$AA66)</f>
        <v>12</v>
      </c>
      <c r="AI66" s="85">
        <f>RANK(alpha!U66,alpha!$B66:$AA66)</f>
        <v>15</v>
      </c>
      <c r="AJ66" s="85">
        <f>RANK(alpha!V66,alpha!$B66:$AA66)</f>
        <v>10</v>
      </c>
      <c r="AK66" s="85">
        <f>RANK(alpha!W66,alpha!$B66:$AA66)</f>
        <v>13</v>
      </c>
      <c r="AL66" s="85">
        <f>RANK(alpha!X66,alpha!$B66:$AA66)</f>
        <v>20</v>
      </c>
      <c r="AM66" s="85">
        <f>RANK(alpha!Y66,alpha!$B66:$AA66)</f>
        <v>11</v>
      </c>
      <c r="AN66" s="85">
        <f>RANK(alpha!Z66,alpha!$B66:$AA66)</f>
        <v>21</v>
      </c>
      <c r="AO66" s="85">
        <f>RANK(alpha!AA66,alpha!$B66:$AA66)</f>
        <v>25</v>
      </c>
      <c r="AQ66" s="85">
        <f>RANK(alpha1!B66,alpha1!$B66:$AA66)</f>
        <v>5</v>
      </c>
      <c r="AR66" s="85">
        <f>RANK(alpha1!C66,alpha1!$B66:$AA66)</f>
        <v>10</v>
      </c>
      <c r="AS66" s="85">
        <f>RANK(alpha1!D66,alpha1!$B66:$AA66)</f>
        <v>6</v>
      </c>
      <c r="AT66" s="85">
        <f>RANK(alpha1!E66,alpha1!$B66:$AA66)</f>
        <v>11</v>
      </c>
      <c r="AU66" s="85">
        <f>RANK(alpha1!F66,alpha1!$B66:$AA66)</f>
        <v>11</v>
      </c>
      <c r="AV66" s="85">
        <f>RANK(alpha1!G66,alpha1!$B66:$AA66)</f>
        <v>11</v>
      </c>
      <c r="AW66" s="85">
        <f>RANK(alpha1!H66,alpha1!$B66:$AA66)</f>
        <v>11</v>
      </c>
      <c r="AX66" s="85">
        <f>RANK(alpha1!I66,alpha1!$B66:$AA66)</f>
        <v>11</v>
      </c>
      <c r="AY66" s="85">
        <f>RANK(alpha1!J66,alpha1!$B66:$AA66)</f>
        <v>8</v>
      </c>
      <c r="AZ66" s="85">
        <f>RANK(alpha1!K66,alpha1!$B66:$AA66)</f>
        <v>2</v>
      </c>
      <c r="BA66" s="85">
        <f>RANK(alpha1!L66,alpha1!$B66:$AA66)</f>
        <v>7</v>
      </c>
      <c r="BB66" s="85">
        <f>RANK(alpha1!M66,alpha1!$B66:$AA66)</f>
        <v>1</v>
      </c>
      <c r="BC66" s="85">
        <f>RANK(alpha1!N66,alpha1!$B66:$AA66)</f>
        <v>11</v>
      </c>
      <c r="BD66" s="85">
        <f>RANK(alpha1!O66,alpha1!$B66:$AA66)</f>
        <v>11</v>
      </c>
      <c r="BE66" s="85">
        <f>RANK(alpha1!P66,alpha1!$B66:$AA66)</f>
        <v>11</v>
      </c>
      <c r="BF66" s="85">
        <f>RANK(alpha1!Q66,alpha1!$B66:$AA66)</f>
        <v>11</v>
      </c>
      <c r="BG66" s="85">
        <f>RANK(alpha1!R66,alpha1!$B66:$AA66)</f>
        <v>11</v>
      </c>
      <c r="BH66" s="85">
        <f>RANK(alpha1!S66,alpha1!$B66:$AA66)</f>
        <v>11</v>
      </c>
      <c r="BI66" s="85">
        <f>RANK(alpha1!T66,alpha1!$B66:$AA66)</f>
        <v>4</v>
      </c>
      <c r="BJ66" s="85">
        <f>RANK(alpha1!U66,alpha1!$B66:$AA66)</f>
        <v>8</v>
      </c>
      <c r="BK66" s="85">
        <f>RANK(alpha1!V66,alpha1!$B66:$AA66)</f>
        <v>3</v>
      </c>
      <c r="BL66" s="85">
        <f>RANK(alpha1!W66,alpha1!$B66:$AA66)</f>
        <v>11</v>
      </c>
      <c r="BM66" s="85">
        <f>RANK(alpha1!X66,alpha1!$B66:$AA66)</f>
        <v>11</v>
      </c>
      <c r="BN66" s="85">
        <f>RANK(alpha1!Y66,alpha1!$B66:$AA66)</f>
        <v>11</v>
      </c>
      <c r="BO66" s="85">
        <f>RANK(alpha1!Z66,alpha1!$B66:$AA66)</f>
        <v>11</v>
      </c>
      <c r="BP66" s="85">
        <f>RANK(alpha1!AA66,alpha1!$B66:$AA66)</f>
        <v>11</v>
      </c>
    </row>
    <row r="67" spans="1:68" ht="90" customHeight="1" x14ac:dyDescent="0.25">
      <c r="A67" s="83" t="str">
        <f>formatting!C67</f>
        <v>Rinse Glass</v>
      </c>
      <c r="B67" s="84" t="str">
        <f>formatting!D67</f>
        <v>T38</v>
      </c>
      <c r="C67" s="85"/>
      <c r="D67" s="85"/>
      <c r="E67" s="85"/>
      <c r="F67" s="85">
        <f>'raw grasp info'!C67</f>
        <v>5</v>
      </c>
      <c r="G67" s="93">
        <f>grasp1!C67</f>
        <v>3</v>
      </c>
      <c r="H67" s="85">
        <f>'raw grasp info'!D67</f>
        <v>6</v>
      </c>
      <c r="I67" s="93">
        <f>grasp1!D67</f>
        <v>6</v>
      </c>
      <c r="J67" s="85" t="str">
        <f>'raw grasp info'!E67</f>
        <v>False</v>
      </c>
      <c r="K67" s="93" t="str">
        <f>grasp1!E67</f>
        <v>False</v>
      </c>
      <c r="L67" s="85" t="str">
        <f>'raw grasp info'!F67</f>
        <v>True</v>
      </c>
      <c r="M67" s="93" t="str">
        <f>grasp1!F67</f>
        <v>True</v>
      </c>
      <c r="N67" s="85" t="str">
        <f>'raw grasp info'!G67</f>
        <v>False</v>
      </c>
      <c r="O67" s="93" t="str">
        <f>grasp1!G67</f>
        <v>False</v>
      </c>
      <c r="P67" s="85">
        <f>RANK(alpha!B67,alpha!$B67:$AA67)</f>
        <v>2</v>
      </c>
      <c r="Q67" s="85">
        <f>RANK(alpha!C67,alpha!$B67:$AA67)</f>
        <v>2</v>
      </c>
      <c r="R67" s="85">
        <f>RANK(alpha!D67,alpha!$B67:$AA67)</f>
        <v>1</v>
      </c>
      <c r="S67" s="85">
        <f>RANK(alpha!E67,alpha!$B67:$AA67)</f>
        <v>2</v>
      </c>
      <c r="T67" s="85">
        <f>RANK(alpha!F67,alpha!$B67:$AA67)</f>
        <v>2</v>
      </c>
      <c r="U67" s="85">
        <f>RANK(alpha!G67,alpha!$B67:$AA67)</f>
        <v>2</v>
      </c>
      <c r="V67" s="85">
        <f>RANK(alpha!H67,alpha!$B67:$AA67)</f>
        <v>2</v>
      </c>
      <c r="W67" s="85">
        <f>RANK(alpha!I67,alpha!$B67:$AA67)</f>
        <v>2</v>
      </c>
      <c r="X67" s="85">
        <f>RANK(alpha!J67,alpha!$B67:$AA67)</f>
        <v>2</v>
      </c>
      <c r="Y67" s="85">
        <f>RANK(alpha!K67,alpha!$B67:$AA67)</f>
        <v>2</v>
      </c>
      <c r="Z67" s="85">
        <f>RANK(alpha!L67,alpha!$B67:$AA67)</f>
        <v>2</v>
      </c>
      <c r="AA67" s="85">
        <f>RANK(alpha!M67,alpha!$B67:$AA67)</f>
        <v>2</v>
      </c>
      <c r="AB67" s="85">
        <f>RANK(alpha!N67,alpha!$B67:$AA67)</f>
        <v>2</v>
      </c>
      <c r="AC67" s="85">
        <f>RANK(alpha!O67,alpha!$B67:$AA67)</f>
        <v>2</v>
      </c>
      <c r="AD67" s="85">
        <f>RANK(alpha!P67,alpha!$B67:$AA67)</f>
        <v>2</v>
      </c>
      <c r="AE67" s="85">
        <f>RANK(alpha!Q67,alpha!$B67:$AA67)</f>
        <v>2</v>
      </c>
      <c r="AF67" s="85">
        <f>RANK(alpha!R67,alpha!$B67:$AA67)</f>
        <v>2</v>
      </c>
      <c r="AG67" s="85">
        <f>RANK(alpha!S67,alpha!$B67:$AA67)</f>
        <v>2</v>
      </c>
      <c r="AH67" s="85">
        <f>RANK(alpha!T67,alpha!$B67:$AA67)</f>
        <v>2</v>
      </c>
      <c r="AI67" s="85">
        <f>RANK(alpha!U67,alpha!$B67:$AA67)</f>
        <v>2</v>
      </c>
      <c r="AJ67" s="85">
        <f>RANK(alpha!V67,alpha!$B67:$AA67)</f>
        <v>2</v>
      </c>
      <c r="AK67" s="85">
        <f>RANK(alpha!W67,alpha!$B67:$AA67)</f>
        <v>2</v>
      </c>
      <c r="AL67" s="85">
        <f>RANK(alpha!X67,alpha!$B67:$AA67)</f>
        <v>2</v>
      </c>
      <c r="AM67" s="85">
        <f>RANK(alpha!Y67,alpha!$B67:$AA67)</f>
        <v>2</v>
      </c>
      <c r="AN67" s="85">
        <f>RANK(alpha!Z67,alpha!$B67:$AA67)</f>
        <v>2</v>
      </c>
      <c r="AO67" s="85">
        <f>RANK(alpha!AA67,alpha!$B67:$AA67)</f>
        <v>2</v>
      </c>
      <c r="AQ67" s="85">
        <f>RANK(alpha1!B67,alpha1!$B67:$AA67)</f>
        <v>2</v>
      </c>
      <c r="AR67" s="85">
        <f>RANK(alpha1!C67,alpha1!$B67:$AA67)</f>
        <v>2</v>
      </c>
      <c r="AS67" s="85">
        <f>RANK(alpha1!D67,alpha1!$B67:$AA67)</f>
        <v>1</v>
      </c>
      <c r="AT67" s="85">
        <f>RANK(alpha1!E67,alpha1!$B67:$AA67)</f>
        <v>2</v>
      </c>
      <c r="AU67" s="85">
        <f>RANK(alpha1!F67,alpha1!$B67:$AA67)</f>
        <v>2</v>
      </c>
      <c r="AV67" s="85">
        <f>RANK(alpha1!G67,alpha1!$B67:$AA67)</f>
        <v>2</v>
      </c>
      <c r="AW67" s="85">
        <f>RANK(alpha1!H67,alpha1!$B67:$AA67)</f>
        <v>2</v>
      </c>
      <c r="AX67" s="85">
        <f>RANK(alpha1!I67,alpha1!$B67:$AA67)</f>
        <v>2</v>
      </c>
      <c r="AY67" s="85">
        <f>RANK(alpha1!J67,alpha1!$B67:$AA67)</f>
        <v>2</v>
      </c>
      <c r="AZ67" s="85">
        <f>RANK(alpha1!K67,alpha1!$B67:$AA67)</f>
        <v>2</v>
      </c>
      <c r="BA67" s="85">
        <f>RANK(alpha1!L67,alpha1!$B67:$AA67)</f>
        <v>2</v>
      </c>
      <c r="BB67" s="85">
        <f>RANK(alpha1!M67,alpha1!$B67:$AA67)</f>
        <v>2</v>
      </c>
      <c r="BC67" s="85">
        <f>RANK(alpha1!N67,alpha1!$B67:$AA67)</f>
        <v>2</v>
      </c>
      <c r="BD67" s="85">
        <f>RANK(alpha1!O67,alpha1!$B67:$AA67)</f>
        <v>2</v>
      </c>
      <c r="BE67" s="85">
        <f>RANK(alpha1!P67,alpha1!$B67:$AA67)</f>
        <v>2</v>
      </c>
      <c r="BF67" s="85">
        <f>RANK(alpha1!Q67,alpha1!$B67:$AA67)</f>
        <v>2</v>
      </c>
      <c r="BG67" s="85">
        <f>RANK(alpha1!R67,alpha1!$B67:$AA67)</f>
        <v>2</v>
      </c>
      <c r="BH67" s="85">
        <f>RANK(alpha1!S67,alpha1!$B67:$AA67)</f>
        <v>2</v>
      </c>
      <c r="BI67" s="85">
        <f>RANK(alpha1!T67,alpha1!$B67:$AA67)</f>
        <v>2</v>
      </c>
      <c r="BJ67" s="85">
        <f>RANK(alpha1!U67,alpha1!$B67:$AA67)</f>
        <v>2</v>
      </c>
      <c r="BK67" s="85">
        <f>RANK(alpha1!V67,alpha1!$B67:$AA67)</f>
        <v>2</v>
      </c>
      <c r="BL67" s="85">
        <f>RANK(alpha1!W67,alpha1!$B67:$AA67)</f>
        <v>2</v>
      </c>
      <c r="BM67" s="85">
        <f>RANK(alpha1!X67,alpha1!$B67:$AA67)</f>
        <v>2</v>
      </c>
      <c r="BN67" s="85">
        <f>RANK(alpha1!Y67,alpha1!$B67:$AA67)</f>
        <v>2</v>
      </c>
      <c r="BO67" s="85">
        <f>RANK(alpha1!Z67,alpha1!$B67:$AA67)</f>
        <v>2</v>
      </c>
      <c r="BP67" s="85">
        <f>RANK(alpha1!AA67,alpha1!$B67:$AA67)</f>
        <v>2</v>
      </c>
    </row>
    <row r="68" spans="1:68" ht="90" customHeight="1" x14ac:dyDescent="0.25">
      <c r="A68" s="83" t="str">
        <f>formatting!C68</f>
        <v>Rinse Glass</v>
      </c>
      <c r="B68" s="84" t="str">
        <f>formatting!D68</f>
        <v>T39</v>
      </c>
      <c r="C68" s="85"/>
      <c r="D68" s="85"/>
      <c r="E68" s="85"/>
      <c r="F68" s="85">
        <f>'raw grasp info'!C68</f>
        <v>8</v>
      </c>
      <c r="G68" s="93">
        <f>grasp1!C68</f>
        <v>4</v>
      </c>
      <c r="H68" s="85">
        <f>'raw grasp info'!D68</f>
        <v>6</v>
      </c>
      <c r="I68" s="93">
        <f>grasp1!D68</f>
        <v>6</v>
      </c>
      <c r="J68" s="85" t="str">
        <f>'raw grasp info'!E68</f>
        <v>False</v>
      </c>
      <c r="K68" s="93" t="str">
        <f>grasp1!E68</f>
        <v>False</v>
      </c>
      <c r="L68" s="85" t="str">
        <f>'raw grasp info'!F68</f>
        <v>True</v>
      </c>
      <c r="M68" s="93" t="str">
        <f>grasp1!F68</f>
        <v>True</v>
      </c>
      <c r="N68" s="85" t="str">
        <f>'raw grasp info'!G68</f>
        <v>True</v>
      </c>
      <c r="O68" s="93" t="str">
        <f>grasp1!G68</f>
        <v>True</v>
      </c>
      <c r="P68" s="85">
        <f>RANK(alpha!B68,alpha!$B68:$AA68)</f>
        <v>15</v>
      </c>
      <c r="Q68" s="85">
        <f>RANK(alpha!C68,alpha!$B68:$AA68)</f>
        <v>7</v>
      </c>
      <c r="R68" s="85">
        <f>RANK(alpha!D68,alpha!$B68:$AA68)</f>
        <v>11</v>
      </c>
      <c r="S68" s="85">
        <f>RANK(alpha!E68,alpha!$B68:$AA68)</f>
        <v>24</v>
      </c>
      <c r="T68" s="85">
        <f>RANK(alpha!F68,alpha!$B68:$AA68)</f>
        <v>22</v>
      </c>
      <c r="U68" s="85">
        <f>RANK(alpha!G68,alpha!$B68:$AA68)</f>
        <v>25</v>
      </c>
      <c r="V68" s="85">
        <f>RANK(alpha!H68,alpha!$B68:$AA68)</f>
        <v>19</v>
      </c>
      <c r="W68" s="85">
        <f>RANK(alpha!I68,alpha!$B68:$AA68)</f>
        <v>9</v>
      </c>
      <c r="X68" s="85">
        <f>RANK(alpha!J68,alpha!$B68:$AA68)</f>
        <v>12</v>
      </c>
      <c r="Y68" s="85">
        <f>RANK(alpha!K68,alpha!$B68:$AA68)</f>
        <v>4</v>
      </c>
      <c r="Z68" s="85">
        <f>RANK(alpha!L68,alpha!$B68:$AA68)</f>
        <v>1</v>
      </c>
      <c r="AA68" s="85">
        <f>RANK(alpha!M68,alpha!$B68:$AA68)</f>
        <v>2</v>
      </c>
      <c r="AB68" s="85">
        <f>RANK(alpha!N68,alpha!$B68:$AA68)</f>
        <v>18</v>
      </c>
      <c r="AC68" s="85">
        <f>RANK(alpha!O68,alpha!$B68:$AA68)</f>
        <v>16</v>
      </c>
      <c r="AD68" s="85">
        <f>RANK(alpha!P68,alpha!$B68:$AA68)</f>
        <v>17</v>
      </c>
      <c r="AE68" s="85">
        <f>RANK(alpha!Q68,alpha!$B68:$AA68)</f>
        <v>8</v>
      </c>
      <c r="AF68" s="85">
        <f>RANK(alpha!R68,alpha!$B68:$AA68)</f>
        <v>6</v>
      </c>
      <c r="AG68" s="85">
        <f>RANK(alpha!S68,alpha!$B68:$AA68)</f>
        <v>3</v>
      </c>
      <c r="AH68" s="85">
        <f>RANK(alpha!T68,alpha!$B68:$AA68)</f>
        <v>14</v>
      </c>
      <c r="AI68" s="85">
        <f>RANK(alpha!U68,alpha!$B68:$AA68)</f>
        <v>5</v>
      </c>
      <c r="AJ68" s="85">
        <f>RANK(alpha!V68,alpha!$B68:$AA68)</f>
        <v>10</v>
      </c>
      <c r="AK68" s="85">
        <f>RANK(alpha!W68,alpha!$B68:$AA68)</f>
        <v>21</v>
      </c>
      <c r="AL68" s="85">
        <f>RANK(alpha!X68,alpha!$B68:$AA68)</f>
        <v>23</v>
      </c>
      <c r="AM68" s="85">
        <f>RANK(alpha!Y68,alpha!$B68:$AA68)</f>
        <v>26</v>
      </c>
      <c r="AN68" s="85">
        <f>RANK(alpha!Z68,alpha!$B68:$AA68)</f>
        <v>20</v>
      </c>
      <c r="AO68" s="85">
        <f>RANK(alpha!AA68,alpha!$B68:$AA68)</f>
        <v>13</v>
      </c>
      <c r="AQ68" s="85">
        <f>RANK(alpha1!B68,alpha1!$B68:$AA68)</f>
        <v>9</v>
      </c>
      <c r="AR68" s="85">
        <f>RANK(alpha1!C68,alpha1!$B68:$AA68)</f>
        <v>6</v>
      </c>
      <c r="AS68" s="85">
        <f>RANK(alpha1!D68,alpha1!$B68:$AA68)</f>
        <v>12</v>
      </c>
      <c r="AT68" s="85">
        <f>RANK(alpha1!E68,alpha1!$B68:$AA68)</f>
        <v>19</v>
      </c>
      <c r="AU68" s="85">
        <f>RANK(alpha1!F68,alpha1!$B68:$AA68)</f>
        <v>21</v>
      </c>
      <c r="AV68" s="85">
        <f>RANK(alpha1!G68,alpha1!$B68:$AA68)</f>
        <v>25</v>
      </c>
      <c r="AW68" s="85">
        <f>RANK(alpha1!H68,alpha1!$B68:$AA68)</f>
        <v>6</v>
      </c>
      <c r="AX68" s="85">
        <f>RANK(alpha1!I68,alpha1!$B68:$AA68)</f>
        <v>6</v>
      </c>
      <c r="AY68" s="85">
        <f>RANK(alpha1!J68,alpha1!$B68:$AA68)</f>
        <v>1</v>
      </c>
      <c r="AZ68" s="85">
        <f>RANK(alpha1!K68,alpha1!$B68:$AA68)</f>
        <v>14</v>
      </c>
      <c r="BA68" s="85">
        <f>RANK(alpha1!L68,alpha1!$B68:$AA68)</f>
        <v>10</v>
      </c>
      <c r="BB68" s="85">
        <f>RANK(alpha1!M68,alpha1!$B68:$AA68)</f>
        <v>15</v>
      </c>
      <c r="BC68" s="85">
        <f>RANK(alpha1!N68,alpha1!$B68:$AA68)</f>
        <v>19</v>
      </c>
      <c r="BD68" s="85">
        <f>RANK(alpha1!O68,alpha1!$B68:$AA68)</f>
        <v>22</v>
      </c>
      <c r="BE68" s="85">
        <f>RANK(alpha1!P68,alpha1!$B68:$AA68)</f>
        <v>24</v>
      </c>
      <c r="BF68" s="85">
        <f>RANK(alpha1!Q68,alpha1!$B68:$AA68)</f>
        <v>5</v>
      </c>
      <c r="BG68" s="85">
        <f>RANK(alpha1!R68,alpha1!$B68:$AA68)</f>
        <v>4</v>
      </c>
      <c r="BH68" s="85">
        <f>RANK(alpha1!S68,alpha1!$B68:$AA68)</f>
        <v>2</v>
      </c>
      <c r="BI68" s="85">
        <f>RANK(alpha1!T68,alpha1!$B68:$AA68)</f>
        <v>3</v>
      </c>
      <c r="BJ68" s="85">
        <f>RANK(alpha1!U68,alpha1!$B68:$AA68)</f>
        <v>11</v>
      </c>
      <c r="BK68" s="85">
        <f>RANK(alpha1!V68,alpha1!$B68:$AA68)</f>
        <v>16</v>
      </c>
      <c r="BL68" s="85">
        <f>RANK(alpha1!W68,alpha1!$B68:$AA68)</f>
        <v>18</v>
      </c>
      <c r="BM68" s="85">
        <f>RANK(alpha1!X68,alpha1!$B68:$AA68)</f>
        <v>23</v>
      </c>
      <c r="BN68" s="85">
        <f>RANK(alpha1!Y68,alpha1!$B68:$AA68)</f>
        <v>26</v>
      </c>
      <c r="BO68" s="85">
        <f>RANK(alpha1!Z68,alpha1!$B68:$AA68)</f>
        <v>12</v>
      </c>
      <c r="BP68" s="85">
        <f>RANK(alpha1!AA68,alpha1!$B68:$AA68)</f>
        <v>17</v>
      </c>
    </row>
    <row r="69" spans="1:68" ht="90" customHeight="1" x14ac:dyDescent="0.25">
      <c r="A69" s="83" t="str">
        <f>formatting!C69</f>
        <v>Rinse Glass</v>
      </c>
      <c r="B69" s="84" t="str">
        <f>formatting!D69</f>
        <v>T51</v>
      </c>
      <c r="C69" s="85"/>
      <c r="D69" s="85"/>
      <c r="E69" s="85"/>
      <c r="F69" s="85">
        <f>'raw grasp info'!C69</f>
        <v>4</v>
      </c>
      <c r="G69" s="93">
        <f>grasp1!C69</f>
        <v>4</v>
      </c>
      <c r="H69" s="85">
        <f>'raw grasp info'!D69</f>
        <v>6</v>
      </c>
      <c r="I69" s="93">
        <f>grasp1!D69</f>
        <v>6</v>
      </c>
      <c r="J69" s="85" t="str">
        <f>'raw grasp info'!E69</f>
        <v>False</v>
      </c>
      <c r="K69" s="93" t="str">
        <f>grasp1!E69</f>
        <v>False</v>
      </c>
      <c r="L69" s="85" t="str">
        <f>'raw grasp info'!F69</f>
        <v>True</v>
      </c>
      <c r="M69" s="93" t="str">
        <f>grasp1!F69</f>
        <v>True</v>
      </c>
      <c r="N69" s="85" t="str">
        <f>'raw grasp info'!G69</f>
        <v>True</v>
      </c>
      <c r="O69" s="93" t="str">
        <f>grasp1!G69</f>
        <v>True</v>
      </c>
      <c r="P69" s="85">
        <f>RANK(alpha!B69,alpha!$B69:$AA69)</f>
        <v>17</v>
      </c>
      <c r="Q69" s="85">
        <f>RANK(alpha!C69,alpha!$B69:$AA69)</f>
        <v>17</v>
      </c>
      <c r="R69" s="85">
        <f>RANK(alpha!D69,alpha!$B69:$AA69)</f>
        <v>19</v>
      </c>
      <c r="S69" s="85">
        <f>RANK(alpha!E69,alpha!$B69:$AA69)</f>
        <v>5</v>
      </c>
      <c r="T69" s="85">
        <f>RANK(alpha!F69,alpha!$B69:$AA69)</f>
        <v>3</v>
      </c>
      <c r="U69" s="85">
        <f>RANK(alpha!G69,alpha!$B69:$AA69)</f>
        <v>7</v>
      </c>
      <c r="V69" s="85">
        <f>RANK(alpha!H69,alpha!$B69:$AA69)</f>
        <v>8</v>
      </c>
      <c r="W69" s="85">
        <f>RANK(alpha!I69,alpha!$B69:$AA69)</f>
        <v>4</v>
      </c>
      <c r="X69" s="85">
        <f>RANK(alpha!J69,alpha!$B69:$AA69)</f>
        <v>12</v>
      </c>
      <c r="Y69" s="85">
        <f>RANK(alpha!K69,alpha!$B69:$AA69)</f>
        <v>24</v>
      </c>
      <c r="Z69" s="85">
        <f>RANK(alpha!L69,alpha!$B69:$AA69)</f>
        <v>23</v>
      </c>
      <c r="AA69" s="85">
        <f>RANK(alpha!M69,alpha!$B69:$AA69)</f>
        <v>25</v>
      </c>
      <c r="AB69" s="85">
        <f>RANK(alpha!N69,alpha!$B69:$AA69)</f>
        <v>11</v>
      </c>
      <c r="AC69" s="85">
        <f>RANK(alpha!O69,alpha!$B69:$AA69)</f>
        <v>10</v>
      </c>
      <c r="AD69" s="85">
        <f>RANK(alpha!P69,alpha!$B69:$AA69)</f>
        <v>13</v>
      </c>
      <c r="AE69" s="85">
        <f>RANK(alpha!Q69,alpha!$B69:$AA69)</f>
        <v>16</v>
      </c>
      <c r="AF69" s="85">
        <f>RANK(alpha!R69,alpha!$B69:$AA69)</f>
        <v>15</v>
      </c>
      <c r="AG69" s="85">
        <f>RANK(alpha!S69,alpha!$B69:$AA69)</f>
        <v>20</v>
      </c>
      <c r="AH69" s="85">
        <f>RANK(alpha!T69,alpha!$B69:$AA69)</f>
        <v>22</v>
      </c>
      <c r="AI69" s="85">
        <f>RANK(alpha!U69,alpha!$B69:$AA69)</f>
        <v>21</v>
      </c>
      <c r="AJ69" s="85">
        <f>RANK(alpha!V69,alpha!$B69:$AA69)</f>
        <v>25</v>
      </c>
      <c r="AK69" s="85">
        <f>RANK(alpha!W69,alpha!$B69:$AA69)</f>
        <v>9</v>
      </c>
      <c r="AL69" s="85">
        <f>RANK(alpha!X69,alpha!$B69:$AA69)</f>
        <v>6</v>
      </c>
      <c r="AM69" s="85">
        <f>RANK(alpha!Y69,alpha!$B69:$AA69)</f>
        <v>14</v>
      </c>
      <c r="AN69" s="85">
        <f>RANK(alpha!Z69,alpha!$B69:$AA69)</f>
        <v>2</v>
      </c>
      <c r="AO69" s="85">
        <f>RANK(alpha!AA69,alpha!$B69:$AA69)</f>
        <v>1</v>
      </c>
      <c r="AQ69" s="85">
        <f>RANK(alpha1!B69,alpha1!$B69:$AA69)</f>
        <v>17</v>
      </c>
      <c r="AR69" s="85">
        <f>RANK(alpha1!C69,alpha1!$B69:$AA69)</f>
        <v>17</v>
      </c>
      <c r="AS69" s="85">
        <f>RANK(alpha1!D69,alpha1!$B69:$AA69)</f>
        <v>19</v>
      </c>
      <c r="AT69" s="85">
        <f>RANK(alpha1!E69,alpha1!$B69:$AA69)</f>
        <v>5</v>
      </c>
      <c r="AU69" s="85">
        <f>RANK(alpha1!F69,alpha1!$B69:$AA69)</f>
        <v>3</v>
      </c>
      <c r="AV69" s="85">
        <f>RANK(alpha1!G69,alpha1!$B69:$AA69)</f>
        <v>7</v>
      </c>
      <c r="AW69" s="85">
        <f>RANK(alpha1!H69,alpha1!$B69:$AA69)</f>
        <v>8</v>
      </c>
      <c r="AX69" s="85">
        <f>RANK(alpha1!I69,alpha1!$B69:$AA69)</f>
        <v>4</v>
      </c>
      <c r="AY69" s="85">
        <f>RANK(alpha1!J69,alpha1!$B69:$AA69)</f>
        <v>12</v>
      </c>
      <c r="AZ69" s="85">
        <f>RANK(alpha1!K69,alpha1!$B69:$AA69)</f>
        <v>24</v>
      </c>
      <c r="BA69" s="85">
        <f>RANK(alpha1!L69,alpha1!$B69:$AA69)</f>
        <v>23</v>
      </c>
      <c r="BB69" s="85">
        <f>RANK(alpha1!M69,alpha1!$B69:$AA69)</f>
        <v>25</v>
      </c>
      <c r="BC69" s="85">
        <f>RANK(alpha1!N69,alpha1!$B69:$AA69)</f>
        <v>11</v>
      </c>
      <c r="BD69" s="85">
        <f>RANK(alpha1!O69,alpha1!$B69:$AA69)</f>
        <v>10</v>
      </c>
      <c r="BE69" s="85">
        <f>RANK(alpha1!P69,alpha1!$B69:$AA69)</f>
        <v>13</v>
      </c>
      <c r="BF69" s="85">
        <f>RANK(alpha1!Q69,alpha1!$B69:$AA69)</f>
        <v>16</v>
      </c>
      <c r="BG69" s="85">
        <f>RANK(alpha1!R69,alpha1!$B69:$AA69)</f>
        <v>15</v>
      </c>
      <c r="BH69" s="85">
        <f>RANK(alpha1!S69,alpha1!$B69:$AA69)</f>
        <v>20</v>
      </c>
      <c r="BI69" s="85">
        <f>RANK(alpha1!T69,alpha1!$B69:$AA69)</f>
        <v>22</v>
      </c>
      <c r="BJ69" s="85">
        <f>RANK(alpha1!U69,alpha1!$B69:$AA69)</f>
        <v>21</v>
      </c>
      <c r="BK69" s="85">
        <f>RANK(alpha1!V69,alpha1!$B69:$AA69)</f>
        <v>25</v>
      </c>
      <c r="BL69" s="85">
        <f>RANK(alpha1!W69,alpha1!$B69:$AA69)</f>
        <v>9</v>
      </c>
      <c r="BM69" s="85">
        <f>RANK(alpha1!X69,alpha1!$B69:$AA69)</f>
        <v>6</v>
      </c>
      <c r="BN69" s="85">
        <f>RANK(alpha1!Y69,alpha1!$B69:$AA69)</f>
        <v>14</v>
      </c>
      <c r="BO69" s="85">
        <f>RANK(alpha1!Z69,alpha1!$B69:$AA69)</f>
        <v>2</v>
      </c>
      <c r="BP69" s="85">
        <f>RANK(alpha1!AA69,alpha1!$B69:$AA69)</f>
        <v>1</v>
      </c>
    </row>
    <row r="70" spans="1:68" ht="90" customHeight="1" x14ac:dyDescent="0.25">
      <c r="A70" s="83" t="str">
        <f>formatting!C70</f>
        <v>Rinse Glass</v>
      </c>
      <c r="B70" s="84" t="str">
        <f>formatting!D70</f>
        <v>T58</v>
      </c>
      <c r="C70" s="85"/>
      <c r="D70" s="85"/>
      <c r="E70" s="85"/>
      <c r="F70" s="85">
        <f>'raw grasp info'!C70</f>
        <v>7</v>
      </c>
      <c r="G70" s="93">
        <f>grasp1!C70</f>
        <v>4</v>
      </c>
      <c r="H70" s="85">
        <f>'raw grasp info'!D70</f>
        <v>6</v>
      </c>
      <c r="I70" s="93">
        <f>grasp1!D70</f>
        <v>6</v>
      </c>
      <c r="J70" s="85" t="str">
        <f>'raw grasp info'!E70</f>
        <v>False</v>
      </c>
      <c r="K70" s="93" t="str">
        <f>grasp1!E70</f>
        <v>False</v>
      </c>
      <c r="L70" s="85" t="str">
        <f>'raw grasp info'!F70</f>
        <v>True</v>
      </c>
      <c r="M70" s="93" t="str">
        <f>grasp1!F70</f>
        <v>True</v>
      </c>
      <c r="N70" s="85" t="str">
        <f>'raw grasp info'!G70</f>
        <v>True</v>
      </c>
      <c r="O70" s="93" t="str">
        <f>grasp1!G70</f>
        <v>False</v>
      </c>
      <c r="P70" s="85">
        <f>RANK(alpha!B70,alpha!$B70:$AA70)</f>
        <v>15</v>
      </c>
      <c r="Q70" s="85">
        <f>RANK(alpha!C70,alpha!$B70:$AA70)</f>
        <v>13</v>
      </c>
      <c r="R70" s="85">
        <f>RANK(alpha!D70,alpha!$B70:$AA70)</f>
        <v>17</v>
      </c>
      <c r="S70" s="85">
        <f>RANK(alpha!E70,alpha!$B70:$AA70)</f>
        <v>24</v>
      </c>
      <c r="T70" s="85">
        <f>RANK(alpha!F70,alpha!$B70:$AA70)</f>
        <v>22</v>
      </c>
      <c r="U70" s="85">
        <f>RANK(alpha!G70,alpha!$B70:$AA70)</f>
        <v>25</v>
      </c>
      <c r="V70" s="85">
        <f>RANK(alpha!H70,alpha!$B70:$AA70)</f>
        <v>14</v>
      </c>
      <c r="W70" s="85">
        <f>RANK(alpha!I70,alpha!$B70:$AA70)</f>
        <v>12</v>
      </c>
      <c r="X70" s="85">
        <f>RANK(alpha!J70,alpha!$B70:$AA70)</f>
        <v>19</v>
      </c>
      <c r="Y70" s="85">
        <f>RANK(alpha!K70,alpha!$B70:$AA70)</f>
        <v>1</v>
      </c>
      <c r="Z70" s="85">
        <f>RANK(alpha!L70,alpha!$B70:$AA70)</f>
        <v>3</v>
      </c>
      <c r="AA70" s="85">
        <f>RANK(alpha!M70,alpha!$B70:$AA70)</f>
        <v>4</v>
      </c>
      <c r="AB70" s="85">
        <f>RANK(alpha!N70,alpha!$B70:$AA70)</f>
        <v>16</v>
      </c>
      <c r="AC70" s="85">
        <f>RANK(alpha!O70,alpha!$B70:$AA70)</f>
        <v>18</v>
      </c>
      <c r="AD70" s="85">
        <f>RANK(alpha!P70,alpha!$B70:$AA70)</f>
        <v>20</v>
      </c>
      <c r="AE70" s="85">
        <f>RANK(alpha!Q70,alpha!$B70:$AA70)</f>
        <v>2</v>
      </c>
      <c r="AF70" s="85">
        <f>RANK(alpha!R70,alpha!$B70:$AA70)</f>
        <v>9</v>
      </c>
      <c r="AG70" s="85">
        <f>RANK(alpha!S70,alpha!$B70:$AA70)</f>
        <v>8</v>
      </c>
      <c r="AH70" s="85">
        <f>RANK(alpha!T70,alpha!$B70:$AA70)</f>
        <v>10</v>
      </c>
      <c r="AI70" s="85">
        <f>RANK(alpha!U70,alpha!$B70:$AA70)</f>
        <v>6</v>
      </c>
      <c r="AJ70" s="85">
        <f>RANK(alpha!V70,alpha!$B70:$AA70)</f>
        <v>11</v>
      </c>
      <c r="AK70" s="85">
        <f>RANK(alpha!W70,alpha!$B70:$AA70)</f>
        <v>23</v>
      </c>
      <c r="AL70" s="85">
        <f>RANK(alpha!X70,alpha!$B70:$AA70)</f>
        <v>21</v>
      </c>
      <c r="AM70" s="85">
        <f>RANK(alpha!Y70,alpha!$B70:$AA70)</f>
        <v>26</v>
      </c>
      <c r="AN70" s="85">
        <f>RANK(alpha!Z70,alpha!$B70:$AA70)</f>
        <v>7</v>
      </c>
      <c r="AO70" s="85">
        <f>RANK(alpha!AA70,alpha!$B70:$AA70)</f>
        <v>5</v>
      </c>
      <c r="AQ70" s="85">
        <f>RANK(alpha1!B70,alpha1!$B70:$AA70)</f>
        <v>5</v>
      </c>
      <c r="AR70" s="85">
        <f>RANK(alpha1!C70,alpha1!$B70:$AA70)</f>
        <v>5</v>
      </c>
      <c r="AS70" s="85">
        <f>RANK(alpha1!D70,alpha1!$B70:$AA70)</f>
        <v>5</v>
      </c>
      <c r="AT70" s="85">
        <f>RANK(alpha1!E70,alpha1!$B70:$AA70)</f>
        <v>5</v>
      </c>
      <c r="AU70" s="85">
        <f>RANK(alpha1!F70,alpha1!$B70:$AA70)</f>
        <v>5</v>
      </c>
      <c r="AV70" s="85">
        <f>RANK(alpha1!G70,alpha1!$B70:$AA70)</f>
        <v>5</v>
      </c>
      <c r="AW70" s="85">
        <f>RANK(alpha1!H70,alpha1!$B70:$AA70)</f>
        <v>5</v>
      </c>
      <c r="AX70" s="85">
        <f>RANK(alpha1!I70,alpha1!$B70:$AA70)</f>
        <v>5</v>
      </c>
      <c r="AY70" s="85">
        <f>RANK(alpha1!J70,alpha1!$B70:$AA70)</f>
        <v>5</v>
      </c>
      <c r="AZ70" s="85">
        <f>RANK(alpha1!K70,alpha1!$B70:$AA70)</f>
        <v>1</v>
      </c>
      <c r="BA70" s="85">
        <f>RANK(alpha1!L70,alpha1!$B70:$AA70)</f>
        <v>5</v>
      </c>
      <c r="BB70" s="85">
        <f>RANK(alpha1!M70,alpha1!$B70:$AA70)</f>
        <v>3</v>
      </c>
      <c r="BC70" s="85">
        <f>RANK(alpha1!N70,alpha1!$B70:$AA70)</f>
        <v>5</v>
      </c>
      <c r="BD70" s="85">
        <f>RANK(alpha1!O70,alpha1!$B70:$AA70)</f>
        <v>5</v>
      </c>
      <c r="BE70" s="85">
        <f>RANK(alpha1!P70,alpha1!$B70:$AA70)</f>
        <v>5</v>
      </c>
      <c r="BF70" s="85">
        <f>RANK(alpha1!Q70,alpha1!$B70:$AA70)</f>
        <v>5</v>
      </c>
      <c r="BG70" s="85">
        <f>RANK(alpha1!R70,alpha1!$B70:$AA70)</f>
        <v>5</v>
      </c>
      <c r="BH70" s="85">
        <f>RANK(alpha1!S70,alpha1!$B70:$AA70)</f>
        <v>5</v>
      </c>
      <c r="BI70" s="85">
        <f>RANK(alpha1!T70,alpha1!$B70:$AA70)</f>
        <v>4</v>
      </c>
      <c r="BJ70" s="85">
        <f>RANK(alpha1!U70,alpha1!$B70:$AA70)</f>
        <v>5</v>
      </c>
      <c r="BK70" s="85">
        <f>RANK(alpha1!V70,alpha1!$B70:$AA70)</f>
        <v>5</v>
      </c>
      <c r="BL70" s="85">
        <f>RANK(alpha1!W70,alpha1!$B70:$AA70)</f>
        <v>5</v>
      </c>
      <c r="BM70" s="85">
        <f>RANK(alpha1!X70,alpha1!$B70:$AA70)</f>
        <v>5</v>
      </c>
      <c r="BN70" s="85">
        <f>RANK(alpha1!Y70,alpha1!$B70:$AA70)</f>
        <v>5</v>
      </c>
      <c r="BO70" s="85">
        <f>RANK(alpha1!Z70,alpha1!$B70:$AA70)</f>
        <v>2</v>
      </c>
      <c r="BP70" s="85">
        <f>RANK(alpha1!AA70,alpha1!$B70:$AA70)</f>
        <v>5</v>
      </c>
    </row>
    <row r="71" spans="1:68" ht="90" customHeight="1" x14ac:dyDescent="0.25">
      <c r="A71" s="83" t="str">
        <f>formatting!C71</f>
        <v>Rinse Glass</v>
      </c>
      <c r="B71" s="84" t="str">
        <f>formatting!D71</f>
        <v>T69</v>
      </c>
      <c r="C71" s="85"/>
      <c r="D71" s="85"/>
      <c r="E71" s="85"/>
      <c r="F71" s="85">
        <f>'raw grasp info'!C71</f>
        <v>19</v>
      </c>
      <c r="G71" s="93">
        <f>grasp1!C71</f>
        <v>4</v>
      </c>
      <c r="H71" s="85">
        <f>'raw grasp info'!D71</f>
        <v>6</v>
      </c>
      <c r="I71" s="93">
        <f>grasp1!D71</f>
        <v>6</v>
      </c>
      <c r="J71" s="85" t="str">
        <f>'raw grasp info'!E71</f>
        <v>False</v>
      </c>
      <c r="K71" s="93" t="str">
        <f>grasp1!E71</f>
        <v>False</v>
      </c>
      <c r="L71" s="85" t="str">
        <f>'raw grasp info'!F71</f>
        <v>True</v>
      </c>
      <c r="M71" s="93" t="str">
        <f>grasp1!F71</f>
        <v>True</v>
      </c>
      <c r="N71" s="85" t="str">
        <f>'raw grasp info'!G71</f>
        <v>True</v>
      </c>
      <c r="O71" s="93" t="str">
        <f>grasp1!G71</f>
        <v>True</v>
      </c>
      <c r="P71" s="85">
        <f>RANK(alpha!B71,alpha!$B71:$AA71)</f>
        <v>26</v>
      </c>
      <c r="Q71" s="85">
        <f>RANK(alpha!C71,alpha!$B71:$AA71)</f>
        <v>15</v>
      </c>
      <c r="R71" s="85">
        <f>RANK(alpha!D71,alpha!$B71:$AA71)</f>
        <v>25</v>
      </c>
      <c r="S71" s="85">
        <f>RANK(alpha!E71,alpha!$B71:$AA71)</f>
        <v>21</v>
      </c>
      <c r="T71" s="85">
        <f>RANK(alpha!F71,alpha!$B71:$AA71)</f>
        <v>12</v>
      </c>
      <c r="U71" s="85">
        <f>RANK(alpha!G71,alpha!$B71:$AA71)</f>
        <v>19</v>
      </c>
      <c r="V71" s="85">
        <f>RANK(alpha!H71,alpha!$B71:$AA71)</f>
        <v>24</v>
      </c>
      <c r="W71" s="85">
        <f>RANK(alpha!I71,alpha!$B71:$AA71)</f>
        <v>5</v>
      </c>
      <c r="X71" s="85">
        <f>RANK(alpha!J71,alpha!$B71:$AA71)</f>
        <v>20</v>
      </c>
      <c r="Y71" s="85">
        <f>RANK(alpha!K71,alpha!$B71:$AA71)</f>
        <v>14</v>
      </c>
      <c r="Z71" s="85">
        <f>RANK(alpha!L71,alpha!$B71:$AA71)</f>
        <v>4</v>
      </c>
      <c r="AA71" s="85">
        <f>RANK(alpha!M71,alpha!$B71:$AA71)</f>
        <v>9</v>
      </c>
      <c r="AB71" s="85">
        <f>RANK(alpha!N71,alpha!$B71:$AA71)</f>
        <v>16</v>
      </c>
      <c r="AC71" s="85">
        <f>RANK(alpha!O71,alpha!$B71:$AA71)</f>
        <v>3</v>
      </c>
      <c r="AD71" s="85">
        <f>RANK(alpha!P71,alpha!$B71:$AA71)</f>
        <v>11</v>
      </c>
      <c r="AE71" s="85">
        <f>RANK(alpha!Q71,alpha!$B71:$AA71)</f>
        <v>13</v>
      </c>
      <c r="AF71" s="85">
        <f>RANK(alpha!R71,alpha!$B71:$AA71)</f>
        <v>1</v>
      </c>
      <c r="AG71" s="85">
        <f>RANK(alpha!S71,alpha!$B71:$AA71)</f>
        <v>7</v>
      </c>
      <c r="AH71" s="85">
        <f>RANK(alpha!T71,alpha!$B71:$AA71)</f>
        <v>22</v>
      </c>
      <c r="AI71" s="85">
        <f>RANK(alpha!U71,alpha!$B71:$AA71)</f>
        <v>8</v>
      </c>
      <c r="AJ71" s="85">
        <f>RANK(alpha!V71,alpha!$B71:$AA71)</f>
        <v>23</v>
      </c>
      <c r="AK71" s="85">
        <f>RANK(alpha!W71,alpha!$B71:$AA71)</f>
        <v>17</v>
      </c>
      <c r="AL71" s="85">
        <f>RANK(alpha!X71,alpha!$B71:$AA71)</f>
        <v>6</v>
      </c>
      <c r="AM71" s="85">
        <f>RANK(alpha!Y71,alpha!$B71:$AA71)</f>
        <v>18</v>
      </c>
      <c r="AN71" s="85">
        <f>RANK(alpha!Z71,alpha!$B71:$AA71)</f>
        <v>10</v>
      </c>
      <c r="AO71" s="85">
        <f>RANK(alpha!AA71,alpha!$B71:$AA71)</f>
        <v>2</v>
      </c>
      <c r="AQ71" s="85">
        <f>RANK(alpha1!B71,alpha1!$B71:$AA71)</f>
        <v>24</v>
      </c>
      <c r="AR71" s="85">
        <f>RANK(alpha1!C71,alpha1!$B71:$AA71)</f>
        <v>17</v>
      </c>
      <c r="AS71" s="85">
        <f>RANK(alpha1!D71,alpha1!$B71:$AA71)</f>
        <v>26</v>
      </c>
      <c r="AT71" s="85">
        <f>RANK(alpha1!E71,alpha1!$B71:$AA71)</f>
        <v>21</v>
      </c>
      <c r="AU71" s="85">
        <f>RANK(alpha1!F71,alpha1!$B71:$AA71)</f>
        <v>15</v>
      </c>
      <c r="AV71" s="85">
        <f>RANK(alpha1!G71,alpha1!$B71:$AA71)</f>
        <v>22</v>
      </c>
      <c r="AW71" s="85">
        <f>RANK(alpha1!H71,alpha1!$B71:$AA71)</f>
        <v>17</v>
      </c>
      <c r="AX71" s="85">
        <f>RANK(alpha1!I71,alpha1!$B71:$AA71)</f>
        <v>10</v>
      </c>
      <c r="AY71" s="85">
        <f>RANK(alpha1!J71,alpha1!$B71:$AA71)</f>
        <v>13</v>
      </c>
      <c r="AZ71" s="85">
        <f>RANK(alpha1!K71,alpha1!$B71:$AA71)</f>
        <v>5</v>
      </c>
      <c r="BA71" s="85">
        <f>RANK(alpha1!L71,alpha1!$B71:$AA71)</f>
        <v>11</v>
      </c>
      <c r="BB71" s="85">
        <f>RANK(alpha1!M71,alpha1!$B71:$AA71)</f>
        <v>12</v>
      </c>
      <c r="BC71" s="85">
        <f>RANK(alpha1!N71,alpha1!$B71:$AA71)</f>
        <v>6</v>
      </c>
      <c r="BD71" s="85">
        <f>RANK(alpha1!O71,alpha1!$B71:$AA71)</f>
        <v>9</v>
      </c>
      <c r="BE71" s="85">
        <f>RANK(alpha1!P71,alpha1!$B71:$AA71)</f>
        <v>8</v>
      </c>
      <c r="BF71" s="85">
        <f>RANK(alpha1!Q71,alpha1!$B71:$AA71)</f>
        <v>7</v>
      </c>
      <c r="BG71" s="85">
        <f>RANK(alpha1!R71,alpha1!$B71:$AA71)</f>
        <v>1</v>
      </c>
      <c r="BH71" s="85">
        <f>RANK(alpha1!S71,alpha1!$B71:$AA71)</f>
        <v>3</v>
      </c>
      <c r="BI71" s="85">
        <f>RANK(alpha1!T71,alpha1!$B71:$AA71)</f>
        <v>20</v>
      </c>
      <c r="BJ71" s="85">
        <f>RANK(alpha1!U71,alpha1!$B71:$AA71)</f>
        <v>15</v>
      </c>
      <c r="BK71" s="85">
        <f>RANK(alpha1!V71,alpha1!$B71:$AA71)</f>
        <v>25</v>
      </c>
      <c r="BL71" s="85">
        <f>RANK(alpha1!W71,alpha1!$B71:$AA71)</f>
        <v>19</v>
      </c>
      <c r="BM71" s="85">
        <f>RANK(alpha1!X71,alpha1!$B71:$AA71)</f>
        <v>14</v>
      </c>
      <c r="BN71" s="85">
        <f>RANK(alpha1!Y71,alpha1!$B71:$AA71)</f>
        <v>23</v>
      </c>
      <c r="BO71" s="85">
        <f>RANK(alpha1!Z71,alpha1!$B71:$AA71)</f>
        <v>2</v>
      </c>
      <c r="BP71" s="85">
        <f>RANK(alpha1!AA71,alpha1!$B71:$AA71)</f>
        <v>4</v>
      </c>
    </row>
    <row r="72" spans="1:68" ht="90" customHeight="1" x14ac:dyDescent="0.25">
      <c r="A72" s="83" t="str">
        <f>formatting!C72</f>
        <v>Red Plug</v>
      </c>
      <c r="B72" s="84" t="str">
        <f>formatting!D72</f>
        <v>F26</v>
      </c>
      <c r="C72" s="85"/>
      <c r="D72" s="85"/>
      <c r="E72" s="85"/>
      <c r="F72" s="85">
        <f>'raw grasp info'!C72</f>
        <v>3</v>
      </c>
      <c r="G72" s="93">
        <f>grasp1!C72</f>
        <v>3</v>
      </c>
      <c r="H72" s="85">
        <f>'raw grasp info'!D72</f>
        <v>6</v>
      </c>
      <c r="I72" s="93">
        <f>grasp1!D72</f>
        <v>6</v>
      </c>
      <c r="J72" s="85" t="str">
        <f>'raw grasp info'!E72</f>
        <v>False</v>
      </c>
      <c r="K72" s="93" t="str">
        <f>grasp1!E72</f>
        <v>False</v>
      </c>
      <c r="L72" s="85" t="str">
        <f>'raw grasp info'!F72</f>
        <v>True</v>
      </c>
      <c r="M72" s="93" t="str">
        <f>grasp1!F72</f>
        <v>True</v>
      </c>
      <c r="N72" s="85" t="str">
        <f>'raw grasp info'!G72</f>
        <v>True</v>
      </c>
      <c r="O72" s="93" t="str">
        <f>grasp1!G72</f>
        <v>True</v>
      </c>
      <c r="P72" s="85">
        <f>RANK(alpha!B72,alpha!$B72:$AA72)</f>
        <v>7</v>
      </c>
      <c r="Q72" s="85">
        <f>RANK(alpha!C72,alpha!$B72:$AA72)</f>
        <v>8</v>
      </c>
      <c r="R72" s="85">
        <f>RANK(alpha!D72,alpha!$B72:$AA72)</f>
        <v>2</v>
      </c>
      <c r="S72" s="85">
        <f>RANK(alpha!E72,alpha!$B72:$AA72)</f>
        <v>10</v>
      </c>
      <c r="T72" s="85">
        <f>RANK(alpha!F72,alpha!$B72:$AA72)</f>
        <v>6</v>
      </c>
      <c r="U72" s="85">
        <f>RANK(alpha!G72,alpha!$B72:$AA72)</f>
        <v>3</v>
      </c>
      <c r="V72" s="85">
        <f>RANK(alpha!H72,alpha!$B72:$AA72)</f>
        <v>1</v>
      </c>
      <c r="W72" s="85">
        <f>RANK(alpha!I72,alpha!$B72:$AA72)</f>
        <v>11</v>
      </c>
      <c r="X72" s="85">
        <f>RANK(alpha!J72,alpha!$B72:$AA72)</f>
        <v>4</v>
      </c>
      <c r="Y72" s="85">
        <f>RANK(alpha!K72,alpha!$B72:$AA72)</f>
        <v>18</v>
      </c>
      <c r="Z72" s="85">
        <f>RANK(alpha!L72,alpha!$B72:$AA72)</f>
        <v>21</v>
      </c>
      <c r="AA72" s="85">
        <f>RANK(alpha!M72,alpha!$B72:$AA72)</f>
        <v>23</v>
      </c>
      <c r="AB72" s="85">
        <f>RANK(alpha!N72,alpha!$B72:$AA72)</f>
        <v>18</v>
      </c>
      <c r="AC72" s="85">
        <f>RANK(alpha!O72,alpha!$B72:$AA72)</f>
        <v>21</v>
      </c>
      <c r="AD72" s="85">
        <f>RANK(alpha!P72,alpha!$B72:$AA72)</f>
        <v>23</v>
      </c>
      <c r="AE72" s="85">
        <f>RANK(alpha!Q72,alpha!$B72:$AA72)</f>
        <v>20</v>
      </c>
      <c r="AF72" s="85">
        <f>RANK(alpha!R72,alpha!$B72:$AA72)</f>
        <v>25</v>
      </c>
      <c r="AG72" s="85">
        <f>RANK(alpha!S72,alpha!$B72:$AA72)</f>
        <v>26</v>
      </c>
      <c r="AH72" s="85">
        <f>RANK(alpha!T72,alpha!$B72:$AA72)</f>
        <v>16</v>
      </c>
      <c r="AI72" s="85">
        <f>RANK(alpha!U72,alpha!$B72:$AA72)</f>
        <v>5</v>
      </c>
      <c r="AJ72" s="85">
        <f>RANK(alpha!V72,alpha!$B72:$AA72)</f>
        <v>13</v>
      </c>
      <c r="AK72" s="85">
        <f>RANK(alpha!W72,alpha!$B72:$AA72)</f>
        <v>17</v>
      </c>
      <c r="AL72" s="85">
        <f>RANK(alpha!X72,alpha!$B72:$AA72)</f>
        <v>9</v>
      </c>
      <c r="AM72" s="85">
        <f>RANK(alpha!Y72,alpha!$B72:$AA72)</f>
        <v>14</v>
      </c>
      <c r="AN72" s="85">
        <f>RANK(alpha!Z72,alpha!$B72:$AA72)</f>
        <v>15</v>
      </c>
      <c r="AO72" s="85">
        <f>RANK(alpha!AA72,alpha!$B72:$AA72)</f>
        <v>12</v>
      </c>
      <c r="AQ72" s="85">
        <f>RANK(alpha1!B72,alpha1!$B72:$AA72)</f>
        <v>7</v>
      </c>
      <c r="AR72" s="85">
        <f>RANK(alpha1!C72,alpha1!$B72:$AA72)</f>
        <v>8</v>
      </c>
      <c r="AS72" s="85">
        <f>RANK(alpha1!D72,alpha1!$B72:$AA72)</f>
        <v>2</v>
      </c>
      <c r="AT72" s="85">
        <f>RANK(alpha1!E72,alpha1!$B72:$AA72)</f>
        <v>10</v>
      </c>
      <c r="AU72" s="85">
        <f>RANK(alpha1!F72,alpha1!$B72:$AA72)</f>
        <v>6</v>
      </c>
      <c r="AV72" s="85">
        <f>RANK(alpha1!G72,alpha1!$B72:$AA72)</f>
        <v>3</v>
      </c>
      <c r="AW72" s="85">
        <f>RANK(alpha1!H72,alpha1!$B72:$AA72)</f>
        <v>1</v>
      </c>
      <c r="AX72" s="85">
        <f>RANK(alpha1!I72,alpha1!$B72:$AA72)</f>
        <v>11</v>
      </c>
      <c r="AY72" s="85">
        <f>RANK(alpha1!J72,alpha1!$B72:$AA72)</f>
        <v>4</v>
      </c>
      <c r="AZ72" s="85">
        <f>RANK(alpha1!K72,alpha1!$B72:$AA72)</f>
        <v>18</v>
      </c>
      <c r="BA72" s="85">
        <f>RANK(alpha1!L72,alpha1!$B72:$AA72)</f>
        <v>21</v>
      </c>
      <c r="BB72" s="85">
        <f>RANK(alpha1!M72,alpha1!$B72:$AA72)</f>
        <v>23</v>
      </c>
      <c r="BC72" s="85">
        <f>RANK(alpha1!N72,alpha1!$B72:$AA72)</f>
        <v>18</v>
      </c>
      <c r="BD72" s="85">
        <f>RANK(alpha1!O72,alpha1!$B72:$AA72)</f>
        <v>21</v>
      </c>
      <c r="BE72" s="85">
        <f>RANK(alpha1!P72,alpha1!$B72:$AA72)</f>
        <v>23</v>
      </c>
      <c r="BF72" s="85">
        <f>RANK(alpha1!Q72,alpha1!$B72:$AA72)</f>
        <v>20</v>
      </c>
      <c r="BG72" s="85">
        <f>RANK(alpha1!R72,alpha1!$B72:$AA72)</f>
        <v>25</v>
      </c>
      <c r="BH72" s="85">
        <f>RANK(alpha1!S72,alpha1!$B72:$AA72)</f>
        <v>26</v>
      </c>
      <c r="BI72" s="85">
        <f>RANK(alpha1!T72,alpha1!$B72:$AA72)</f>
        <v>16</v>
      </c>
      <c r="BJ72" s="85">
        <f>RANK(alpha1!U72,alpha1!$B72:$AA72)</f>
        <v>5</v>
      </c>
      <c r="BK72" s="85">
        <f>RANK(alpha1!V72,alpha1!$B72:$AA72)</f>
        <v>13</v>
      </c>
      <c r="BL72" s="85">
        <f>RANK(alpha1!W72,alpha1!$B72:$AA72)</f>
        <v>17</v>
      </c>
      <c r="BM72" s="85">
        <f>RANK(alpha1!X72,alpha1!$B72:$AA72)</f>
        <v>9</v>
      </c>
      <c r="BN72" s="85">
        <f>RANK(alpha1!Y72,alpha1!$B72:$AA72)</f>
        <v>14</v>
      </c>
      <c r="BO72" s="85">
        <f>RANK(alpha1!Z72,alpha1!$B72:$AA72)</f>
        <v>15</v>
      </c>
      <c r="BP72" s="85">
        <f>RANK(alpha1!AA72,alpha1!$B72:$AA72)</f>
        <v>12</v>
      </c>
    </row>
    <row r="73" spans="1:68" ht="90" customHeight="1" x14ac:dyDescent="0.25">
      <c r="A73" s="83" t="str">
        <f>formatting!C73</f>
        <v>Red Plug</v>
      </c>
      <c r="B73" s="84" t="str">
        <f>formatting!D73</f>
        <v>T21</v>
      </c>
      <c r="C73" s="85"/>
      <c r="D73" s="85"/>
      <c r="E73" s="85"/>
      <c r="F73" s="85">
        <f>'raw grasp info'!C73</f>
        <v>4</v>
      </c>
      <c r="G73" s="93">
        <f>grasp1!C73</f>
        <v>4</v>
      </c>
      <c r="H73" s="85">
        <f>'raw grasp info'!D73</f>
        <v>6</v>
      </c>
      <c r="I73" s="93">
        <f>grasp1!D73</f>
        <v>6</v>
      </c>
      <c r="J73" s="85" t="str">
        <f>'raw grasp info'!E73</f>
        <v>False</v>
      </c>
      <c r="K73" s="93" t="str">
        <f>grasp1!E73</f>
        <v>False</v>
      </c>
      <c r="L73" s="85" t="str">
        <f>'raw grasp info'!F73</f>
        <v>True</v>
      </c>
      <c r="M73" s="93" t="str">
        <f>grasp1!F73</f>
        <v>True</v>
      </c>
      <c r="N73" s="85" t="str">
        <f>'raw grasp info'!G73</f>
        <v>True</v>
      </c>
      <c r="O73" s="93" t="str">
        <f>grasp1!G73</f>
        <v>True</v>
      </c>
      <c r="P73" s="85">
        <f>RANK(alpha!B73,alpha!$B73:$AA73)</f>
        <v>9</v>
      </c>
      <c r="Q73" s="85">
        <f>RANK(alpha!C73,alpha!$B73:$AA73)</f>
        <v>23</v>
      </c>
      <c r="R73" s="85">
        <f>RANK(alpha!D73,alpha!$B73:$AA73)</f>
        <v>17</v>
      </c>
      <c r="S73" s="85">
        <f>RANK(alpha!E73,alpha!$B73:$AA73)</f>
        <v>11</v>
      </c>
      <c r="T73" s="85">
        <f>RANK(alpha!F73,alpha!$B73:$AA73)</f>
        <v>23</v>
      </c>
      <c r="U73" s="85">
        <f>RANK(alpha!G73,alpha!$B73:$AA73)</f>
        <v>18</v>
      </c>
      <c r="V73" s="85">
        <f>RANK(alpha!H73,alpha!$B73:$AA73)</f>
        <v>10</v>
      </c>
      <c r="W73" s="85">
        <f>RANK(alpha!I73,alpha!$B73:$AA73)</f>
        <v>26</v>
      </c>
      <c r="X73" s="85">
        <f>RANK(alpha!J73,alpha!$B73:$AA73)</f>
        <v>20</v>
      </c>
      <c r="Y73" s="85">
        <f>RANK(alpha!K73,alpha!$B73:$AA73)</f>
        <v>4</v>
      </c>
      <c r="Z73" s="85">
        <f>RANK(alpha!L73,alpha!$B73:$AA73)</f>
        <v>22</v>
      </c>
      <c r="AA73" s="85">
        <f>RANK(alpha!M73,alpha!$B73:$AA73)</f>
        <v>16</v>
      </c>
      <c r="AB73" s="85">
        <f>RANK(alpha!N73,alpha!$B73:$AA73)</f>
        <v>5</v>
      </c>
      <c r="AC73" s="85">
        <f>RANK(alpha!O73,alpha!$B73:$AA73)</f>
        <v>20</v>
      </c>
      <c r="AD73" s="85">
        <f>RANK(alpha!P73,alpha!$B73:$AA73)</f>
        <v>15</v>
      </c>
      <c r="AE73" s="85">
        <f>RANK(alpha!Q73,alpha!$B73:$AA73)</f>
        <v>8</v>
      </c>
      <c r="AF73" s="85">
        <f>RANK(alpha!R73,alpha!$B73:$AA73)</f>
        <v>25</v>
      </c>
      <c r="AG73" s="85">
        <f>RANK(alpha!S73,alpha!$B73:$AA73)</f>
        <v>19</v>
      </c>
      <c r="AH73" s="85">
        <f>RANK(alpha!T73,alpha!$B73:$AA73)</f>
        <v>2</v>
      </c>
      <c r="AI73" s="85">
        <f>RANK(alpha!U73,alpha!$B73:$AA73)</f>
        <v>14</v>
      </c>
      <c r="AJ73" s="85">
        <f>RANK(alpha!V73,alpha!$B73:$AA73)</f>
        <v>6</v>
      </c>
      <c r="AK73" s="85">
        <f>RANK(alpha!W73,alpha!$B73:$AA73)</f>
        <v>3</v>
      </c>
      <c r="AL73" s="85">
        <f>RANK(alpha!X73,alpha!$B73:$AA73)</f>
        <v>13</v>
      </c>
      <c r="AM73" s="85">
        <f>RANK(alpha!Y73,alpha!$B73:$AA73)</f>
        <v>7</v>
      </c>
      <c r="AN73" s="85">
        <f>RANK(alpha!Z73,alpha!$B73:$AA73)</f>
        <v>1</v>
      </c>
      <c r="AO73" s="85">
        <f>RANK(alpha!AA73,alpha!$B73:$AA73)</f>
        <v>12</v>
      </c>
      <c r="AQ73" s="85">
        <f>RANK(alpha1!B73,alpha1!$B73:$AA73)</f>
        <v>9</v>
      </c>
      <c r="AR73" s="85">
        <f>RANK(alpha1!C73,alpha1!$B73:$AA73)</f>
        <v>23</v>
      </c>
      <c r="AS73" s="85">
        <f>RANK(alpha1!D73,alpha1!$B73:$AA73)</f>
        <v>17</v>
      </c>
      <c r="AT73" s="85">
        <f>RANK(alpha1!E73,alpha1!$B73:$AA73)</f>
        <v>11</v>
      </c>
      <c r="AU73" s="85">
        <f>RANK(alpha1!F73,alpha1!$B73:$AA73)</f>
        <v>23</v>
      </c>
      <c r="AV73" s="85">
        <f>RANK(alpha1!G73,alpha1!$B73:$AA73)</f>
        <v>18</v>
      </c>
      <c r="AW73" s="85">
        <f>RANK(alpha1!H73,alpha1!$B73:$AA73)</f>
        <v>10</v>
      </c>
      <c r="AX73" s="85">
        <f>RANK(alpha1!I73,alpha1!$B73:$AA73)</f>
        <v>26</v>
      </c>
      <c r="AY73" s="85">
        <f>RANK(alpha1!J73,alpha1!$B73:$AA73)</f>
        <v>20</v>
      </c>
      <c r="AZ73" s="85">
        <f>RANK(alpha1!K73,alpha1!$B73:$AA73)</f>
        <v>4</v>
      </c>
      <c r="BA73" s="85">
        <f>RANK(alpha1!L73,alpha1!$B73:$AA73)</f>
        <v>22</v>
      </c>
      <c r="BB73" s="85">
        <f>RANK(alpha1!M73,alpha1!$B73:$AA73)</f>
        <v>16</v>
      </c>
      <c r="BC73" s="85">
        <f>RANK(alpha1!N73,alpha1!$B73:$AA73)</f>
        <v>5</v>
      </c>
      <c r="BD73" s="85">
        <f>RANK(alpha1!O73,alpha1!$B73:$AA73)</f>
        <v>20</v>
      </c>
      <c r="BE73" s="85">
        <f>RANK(alpha1!P73,alpha1!$B73:$AA73)</f>
        <v>15</v>
      </c>
      <c r="BF73" s="85">
        <f>RANK(alpha1!Q73,alpha1!$B73:$AA73)</f>
        <v>8</v>
      </c>
      <c r="BG73" s="85">
        <f>RANK(alpha1!R73,alpha1!$B73:$AA73)</f>
        <v>25</v>
      </c>
      <c r="BH73" s="85">
        <f>RANK(alpha1!S73,alpha1!$B73:$AA73)</f>
        <v>19</v>
      </c>
      <c r="BI73" s="85">
        <f>RANK(alpha1!T73,alpha1!$B73:$AA73)</f>
        <v>2</v>
      </c>
      <c r="BJ73" s="85">
        <f>RANK(alpha1!U73,alpha1!$B73:$AA73)</f>
        <v>14</v>
      </c>
      <c r="BK73" s="85">
        <f>RANK(alpha1!V73,alpha1!$B73:$AA73)</f>
        <v>6</v>
      </c>
      <c r="BL73" s="85">
        <f>RANK(alpha1!W73,alpha1!$B73:$AA73)</f>
        <v>3</v>
      </c>
      <c r="BM73" s="85">
        <f>RANK(alpha1!X73,alpha1!$B73:$AA73)</f>
        <v>13</v>
      </c>
      <c r="BN73" s="85">
        <f>RANK(alpha1!Y73,alpha1!$B73:$AA73)</f>
        <v>7</v>
      </c>
      <c r="BO73" s="85">
        <f>RANK(alpha1!Z73,alpha1!$B73:$AA73)</f>
        <v>1</v>
      </c>
      <c r="BP73" s="85">
        <f>RANK(alpha1!AA73,alpha1!$B73:$AA73)</f>
        <v>12</v>
      </c>
    </row>
    <row r="74" spans="1:68" ht="90" customHeight="1" x14ac:dyDescent="0.25">
      <c r="A74" s="83" t="str">
        <f>formatting!C74</f>
        <v>Glass Vial</v>
      </c>
      <c r="B74" s="84" t="str">
        <f>formatting!D74</f>
        <v>T45</v>
      </c>
      <c r="C74" s="85"/>
      <c r="D74" s="85"/>
      <c r="E74" s="85"/>
      <c r="F74" s="85">
        <f>'raw grasp info'!C74</f>
        <v>4</v>
      </c>
      <c r="G74" s="93">
        <f>grasp1!C74</f>
        <v>4</v>
      </c>
      <c r="H74" s="85">
        <f>'raw grasp info'!D74</f>
        <v>6</v>
      </c>
      <c r="I74" s="93">
        <f>grasp1!D74</f>
        <v>6</v>
      </c>
      <c r="J74" s="85" t="str">
        <f>'raw grasp info'!E74</f>
        <v>False</v>
      </c>
      <c r="K74" s="93" t="str">
        <f>grasp1!E74</f>
        <v>False</v>
      </c>
      <c r="L74" s="85" t="str">
        <f>'raw grasp info'!F74</f>
        <v>True</v>
      </c>
      <c r="M74" s="93" t="str">
        <f>grasp1!F74</f>
        <v>True</v>
      </c>
      <c r="N74" s="85" t="str">
        <f>'raw grasp info'!G74</f>
        <v>True</v>
      </c>
      <c r="O74" s="93" t="str">
        <f>grasp1!G74</f>
        <v>True</v>
      </c>
      <c r="P74" s="85">
        <f>RANK(alpha!B74,alpha!$B74:$AA74)</f>
        <v>17</v>
      </c>
      <c r="Q74" s="85">
        <f>RANK(alpha!C74,alpha!$B74:$AA74)</f>
        <v>15</v>
      </c>
      <c r="R74" s="85">
        <f>RANK(alpha!D74,alpha!$B74:$AA74)</f>
        <v>11</v>
      </c>
      <c r="S74" s="85">
        <f>RANK(alpha!E74,alpha!$B74:$AA74)</f>
        <v>21</v>
      </c>
      <c r="T74" s="85">
        <f>RANK(alpha!F74,alpha!$B74:$AA74)</f>
        <v>21</v>
      </c>
      <c r="U74" s="85">
        <f>RANK(alpha!G74,alpha!$B74:$AA74)</f>
        <v>24</v>
      </c>
      <c r="V74" s="85">
        <f>RANK(alpha!H74,alpha!$B74:$AA74)</f>
        <v>9</v>
      </c>
      <c r="W74" s="85">
        <f>RANK(alpha!I74,alpha!$B74:$AA74)</f>
        <v>6</v>
      </c>
      <c r="X74" s="85">
        <f>RANK(alpha!J74,alpha!$B74:$AA74)</f>
        <v>2</v>
      </c>
      <c r="Y74" s="85">
        <f>RANK(alpha!K74,alpha!$B74:$AA74)</f>
        <v>8</v>
      </c>
      <c r="Z74" s="85">
        <f>RANK(alpha!L74,alpha!$B74:$AA74)</f>
        <v>7</v>
      </c>
      <c r="AA74" s="85">
        <f>RANK(alpha!M74,alpha!$B74:$AA74)</f>
        <v>10</v>
      </c>
      <c r="AB74" s="85">
        <f>RANK(alpha!N74,alpha!$B74:$AA74)</f>
        <v>5</v>
      </c>
      <c r="AC74" s="85">
        <f>RANK(alpha!O74,alpha!$B74:$AA74)</f>
        <v>4</v>
      </c>
      <c r="AD74" s="85">
        <f>RANK(alpha!P74,alpha!$B74:$AA74)</f>
        <v>3</v>
      </c>
      <c r="AE74" s="85">
        <f>RANK(alpha!Q74,alpha!$B74:$AA74)</f>
        <v>13</v>
      </c>
      <c r="AF74" s="85">
        <f>RANK(alpha!R74,alpha!$B74:$AA74)</f>
        <v>12</v>
      </c>
      <c r="AG74" s="85">
        <f>RANK(alpha!S74,alpha!$B74:$AA74)</f>
        <v>1</v>
      </c>
      <c r="AH74" s="85">
        <f>RANK(alpha!T74,alpha!$B74:$AA74)</f>
        <v>23</v>
      </c>
      <c r="AI74" s="85">
        <f>RANK(alpha!U74,alpha!$B74:$AA74)</f>
        <v>20</v>
      </c>
      <c r="AJ74" s="85">
        <f>RANK(alpha!V74,alpha!$B74:$AA74)</f>
        <v>26</v>
      </c>
      <c r="AK74" s="85">
        <f>RANK(alpha!W74,alpha!$B74:$AA74)</f>
        <v>19</v>
      </c>
      <c r="AL74" s="85">
        <f>RANK(alpha!X74,alpha!$B74:$AA74)</f>
        <v>18</v>
      </c>
      <c r="AM74" s="85">
        <f>RANK(alpha!Y74,alpha!$B74:$AA74)</f>
        <v>25</v>
      </c>
      <c r="AN74" s="85">
        <f>RANK(alpha!Z74,alpha!$B74:$AA74)</f>
        <v>16</v>
      </c>
      <c r="AO74" s="85">
        <f>RANK(alpha!AA74,alpha!$B74:$AA74)</f>
        <v>14</v>
      </c>
      <c r="AQ74" s="85">
        <f>RANK(alpha1!B74,alpha1!$B74:$AA74)</f>
        <v>17</v>
      </c>
      <c r="AR74" s="85">
        <f>RANK(alpha1!C74,alpha1!$B74:$AA74)</f>
        <v>15</v>
      </c>
      <c r="AS74" s="85">
        <f>RANK(alpha1!D74,alpha1!$B74:$AA74)</f>
        <v>11</v>
      </c>
      <c r="AT74" s="85">
        <f>RANK(alpha1!E74,alpha1!$B74:$AA74)</f>
        <v>21</v>
      </c>
      <c r="AU74" s="85">
        <f>RANK(alpha1!F74,alpha1!$B74:$AA74)</f>
        <v>21</v>
      </c>
      <c r="AV74" s="85">
        <f>RANK(alpha1!G74,alpha1!$B74:$AA74)</f>
        <v>24</v>
      </c>
      <c r="AW74" s="85">
        <f>RANK(alpha1!H74,alpha1!$B74:$AA74)</f>
        <v>9</v>
      </c>
      <c r="AX74" s="85">
        <f>RANK(alpha1!I74,alpha1!$B74:$AA74)</f>
        <v>6</v>
      </c>
      <c r="AY74" s="85">
        <f>RANK(alpha1!J74,alpha1!$B74:$AA74)</f>
        <v>2</v>
      </c>
      <c r="AZ74" s="85">
        <f>RANK(alpha1!K74,alpha1!$B74:$AA74)</f>
        <v>8</v>
      </c>
      <c r="BA74" s="85">
        <f>RANK(alpha1!L74,alpha1!$B74:$AA74)</f>
        <v>7</v>
      </c>
      <c r="BB74" s="85">
        <f>RANK(alpha1!M74,alpha1!$B74:$AA74)</f>
        <v>10</v>
      </c>
      <c r="BC74" s="85">
        <f>RANK(alpha1!N74,alpha1!$B74:$AA74)</f>
        <v>5</v>
      </c>
      <c r="BD74" s="85">
        <f>RANK(alpha1!O74,alpha1!$B74:$AA74)</f>
        <v>4</v>
      </c>
      <c r="BE74" s="85">
        <f>RANK(alpha1!P74,alpha1!$B74:$AA74)</f>
        <v>3</v>
      </c>
      <c r="BF74" s="85">
        <f>RANK(alpha1!Q74,alpha1!$B74:$AA74)</f>
        <v>13</v>
      </c>
      <c r="BG74" s="85">
        <f>RANK(alpha1!R74,alpha1!$B74:$AA74)</f>
        <v>12</v>
      </c>
      <c r="BH74" s="85">
        <f>RANK(alpha1!S74,alpha1!$B74:$AA74)</f>
        <v>1</v>
      </c>
      <c r="BI74" s="85">
        <f>RANK(alpha1!T74,alpha1!$B74:$AA74)</f>
        <v>23</v>
      </c>
      <c r="BJ74" s="85">
        <f>RANK(alpha1!U74,alpha1!$B74:$AA74)</f>
        <v>20</v>
      </c>
      <c r="BK74" s="85">
        <f>RANK(alpha1!V74,alpha1!$B74:$AA74)</f>
        <v>26</v>
      </c>
      <c r="BL74" s="85">
        <f>RANK(alpha1!W74,alpha1!$B74:$AA74)</f>
        <v>19</v>
      </c>
      <c r="BM74" s="85">
        <f>RANK(alpha1!X74,alpha1!$B74:$AA74)</f>
        <v>18</v>
      </c>
      <c r="BN74" s="85">
        <f>RANK(alpha1!Y74,alpha1!$B74:$AA74)</f>
        <v>25</v>
      </c>
      <c r="BO74" s="85">
        <f>RANK(alpha1!Z74,alpha1!$B74:$AA74)</f>
        <v>16</v>
      </c>
      <c r="BP74" s="85">
        <f>RANK(alpha1!AA74,alpha1!$B74:$AA74)</f>
        <v>14</v>
      </c>
    </row>
    <row r="75" spans="1:68" ht="90" customHeight="1" x14ac:dyDescent="0.25">
      <c r="A75" s="83" t="str">
        <f>formatting!C75</f>
        <v>Yellow Plug</v>
      </c>
      <c r="B75" s="84" t="str">
        <f>formatting!D75</f>
        <v>T21</v>
      </c>
      <c r="C75" s="85"/>
      <c r="D75" s="85"/>
      <c r="E75" s="85"/>
      <c r="F75" s="85">
        <f>'raw grasp info'!C75</f>
        <v>3</v>
      </c>
      <c r="G75" s="93">
        <f>grasp1!C75</f>
        <v>3</v>
      </c>
      <c r="H75" s="85">
        <f>'raw grasp info'!D75</f>
        <v>6</v>
      </c>
      <c r="I75" s="93">
        <f>grasp1!D75</f>
        <v>6</v>
      </c>
      <c r="J75" s="85" t="str">
        <f>'raw grasp info'!E75</f>
        <v>False</v>
      </c>
      <c r="K75" s="93" t="str">
        <f>grasp1!E75</f>
        <v>False</v>
      </c>
      <c r="L75" s="85" t="str">
        <f>'raw grasp info'!F75</f>
        <v>True</v>
      </c>
      <c r="M75" s="93" t="str">
        <f>grasp1!F75</f>
        <v>True</v>
      </c>
      <c r="N75" s="85" t="str">
        <f>'raw grasp info'!G75</f>
        <v>True</v>
      </c>
      <c r="O75" s="93" t="str">
        <f>grasp1!G75</f>
        <v>True</v>
      </c>
      <c r="P75" s="85">
        <f>RANK(alpha!B75,alpha!$B75:$AA75)</f>
        <v>22</v>
      </c>
      <c r="Q75" s="85">
        <f>RANK(alpha!C75,alpha!$B75:$AA75)</f>
        <v>21</v>
      </c>
      <c r="R75" s="85">
        <f>RANK(alpha!D75,alpha!$B75:$AA75)</f>
        <v>13</v>
      </c>
      <c r="S75" s="85">
        <f>RANK(alpha!E75,alpha!$B75:$AA75)</f>
        <v>17</v>
      </c>
      <c r="T75" s="85">
        <f>RANK(alpha!F75,alpha!$B75:$AA75)</f>
        <v>18</v>
      </c>
      <c r="U75" s="85">
        <f>RANK(alpha!G75,alpha!$B75:$AA75)</f>
        <v>9</v>
      </c>
      <c r="V75" s="85">
        <f>RANK(alpha!H75,alpha!$B75:$AA75)</f>
        <v>24</v>
      </c>
      <c r="W75" s="85">
        <f>RANK(alpha!I75,alpha!$B75:$AA75)</f>
        <v>23</v>
      </c>
      <c r="X75" s="85">
        <f>RANK(alpha!J75,alpha!$B75:$AA75)</f>
        <v>3</v>
      </c>
      <c r="Y75" s="85">
        <f>RANK(alpha!K75,alpha!$B75:$AA75)</f>
        <v>10</v>
      </c>
      <c r="Z75" s="85">
        <f>RANK(alpha!L75,alpha!$B75:$AA75)</f>
        <v>11</v>
      </c>
      <c r="AA75" s="85">
        <f>RANK(alpha!M75,alpha!$B75:$AA75)</f>
        <v>4</v>
      </c>
      <c r="AB75" s="85">
        <f>RANK(alpha!N75,alpha!$B75:$AA75)</f>
        <v>5</v>
      </c>
      <c r="AC75" s="85">
        <f>RANK(alpha!O75,alpha!$B75:$AA75)</f>
        <v>6</v>
      </c>
      <c r="AD75" s="85">
        <f>RANK(alpha!P75,alpha!$B75:$AA75)</f>
        <v>2</v>
      </c>
      <c r="AE75" s="85">
        <f>RANK(alpha!Q75,alpha!$B75:$AA75)</f>
        <v>8</v>
      </c>
      <c r="AF75" s="85">
        <f>RANK(alpha!R75,alpha!$B75:$AA75)</f>
        <v>7</v>
      </c>
      <c r="AG75" s="85">
        <f>RANK(alpha!S75,alpha!$B75:$AA75)</f>
        <v>1</v>
      </c>
      <c r="AH75" s="85">
        <f>RANK(alpha!T75,alpha!$B75:$AA75)</f>
        <v>19</v>
      </c>
      <c r="AI75" s="85">
        <f>RANK(alpha!U75,alpha!$B75:$AA75)</f>
        <v>20</v>
      </c>
      <c r="AJ75" s="85">
        <f>RANK(alpha!V75,alpha!$B75:$AA75)</f>
        <v>16</v>
      </c>
      <c r="AK75" s="85">
        <f>RANK(alpha!W75,alpha!$B75:$AA75)</f>
        <v>14</v>
      </c>
      <c r="AL75" s="85">
        <f>RANK(alpha!X75,alpha!$B75:$AA75)</f>
        <v>15</v>
      </c>
      <c r="AM75" s="85">
        <f>RANK(alpha!Y75,alpha!$B75:$AA75)</f>
        <v>12</v>
      </c>
      <c r="AN75" s="85">
        <f>RANK(alpha!Z75,alpha!$B75:$AA75)</f>
        <v>26</v>
      </c>
      <c r="AO75" s="85">
        <f>RANK(alpha!AA75,alpha!$B75:$AA75)</f>
        <v>25</v>
      </c>
      <c r="AQ75" s="85">
        <f>RANK(alpha1!B75,alpha1!$B75:$AA75)</f>
        <v>22</v>
      </c>
      <c r="AR75" s="85">
        <f>RANK(alpha1!C75,alpha1!$B75:$AA75)</f>
        <v>21</v>
      </c>
      <c r="AS75" s="85">
        <f>RANK(alpha1!D75,alpha1!$B75:$AA75)</f>
        <v>13</v>
      </c>
      <c r="AT75" s="85">
        <f>RANK(alpha1!E75,alpha1!$B75:$AA75)</f>
        <v>17</v>
      </c>
      <c r="AU75" s="85">
        <f>RANK(alpha1!F75,alpha1!$B75:$AA75)</f>
        <v>18</v>
      </c>
      <c r="AV75" s="85">
        <f>RANK(alpha1!G75,alpha1!$B75:$AA75)</f>
        <v>9</v>
      </c>
      <c r="AW75" s="85">
        <f>RANK(alpha1!H75,alpha1!$B75:$AA75)</f>
        <v>24</v>
      </c>
      <c r="AX75" s="85">
        <f>RANK(alpha1!I75,alpha1!$B75:$AA75)</f>
        <v>23</v>
      </c>
      <c r="AY75" s="85">
        <f>RANK(alpha1!J75,alpha1!$B75:$AA75)</f>
        <v>3</v>
      </c>
      <c r="AZ75" s="85">
        <f>RANK(alpha1!K75,alpha1!$B75:$AA75)</f>
        <v>10</v>
      </c>
      <c r="BA75" s="85">
        <f>RANK(alpha1!L75,alpha1!$B75:$AA75)</f>
        <v>11</v>
      </c>
      <c r="BB75" s="85">
        <f>RANK(alpha1!M75,alpha1!$B75:$AA75)</f>
        <v>4</v>
      </c>
      <c r="BC75" s="85">
        <f>RANK(alpha1!N75,alpha1!$B75:$AA75)</f>
        <v>5</v>
      </c>
      <c r="BD75" s="85">
        <f>RANK(alpha1!O75,alpha1!$B75:$AA75)</f>
        <v>6</v>
      </c>
      <c r="BE75" s="85">
        <f>RANK(alpha1!P75,alpha1!$B75:$AA75)</f>
        <v>2</v>
      </c>
      <c r="BF75" s="85">
        <f>RANK(alpha1!Q75,alpha1!$B75:$AA75)</f>
        <v>8</v>
      </c>
      <c r="BG75" s="85">
        <f>RANK(alpha1!R75,alpha1!$B75:$AA75)</f>
        <v>7</v>
      </c>
      <c r="BH75" s="85">
        <f>RANK(alpha1!S75,alpha1!$B75:$AA75)</f>
        <v>1</v>
      </c>
      <c r="BI75" s="85">
        <f>RANK(alpha1!T75,alpha1!$B75:$AA75)</f>
        <v>19</v>
      </c>
      <c r="BJ75" s="85">
        <f>RANK(alpha1!U75,alpha1!$B75:$AA75)</f>
        <v>20</v>
      </c>
      <c r="BK75" s="85">
        <f>RANK(alpha1!V75,alpha1!$B75:$AA75)</f>
        <v>16</v>
      </c>
      <c r="BL75" s="85">
        <f>RANK(alpha1!W75,alpha1!$B75:$AA75)</f>
        <v>14</v>
      </c>
      <c r="BM75" s="85">
        <f>RANK(alpha1!X75,alpha1!$B75:$AA75)</f>
        <v>15</v>
      </c>
      <c r="BN75" s="85">
        <f>RANK(alpha1!Y75,alpha1!$B75:$AA75)</f>
        <v>12</v>
      </c>
      <c r="BO75" s="85">
        <f>RANK(alpha1!Z75,alpha1!$B75:$AA75)</f>
        <v>26</v>
      </c>
      <c r="BP75" s="85">
        <f>RANK(alpha1!AA75,alpha1!$B75:$AA75)</f>
        <v>25</v>
      </c>
    </row>
    <row r="76" spans="1:68" ht="90" customHeight="1" x14ac:dyDescent="0.25">
      <c r="A76" s="83" t="str">
        <f>formatting!C76</f>
        <v>Tube Clamp</v>
      </c>
      <c r="B76" s="84" t="str">
        <f>formatting!D76</f>
        <v>C16</v>
      </c>
      <c r="C76" s="85"/>
      <c r="D76" s="85"/>
      <c r="E76" s="85"/>
      <c r="F76" s="85">
        <f>'raw grasp info'!C76</f>
        <v>4</v>
      </c>
      <c r="G76" s="93">
        <f>grasp1!C76</f>
        <v>4</v>
      </c>
      <c r="H76" s="85">
        <f>'raw grasp info'!D76</f>
        <v>6</v>
      </c>
      <c r="I76" s="93">
        <f>grasp1!D76</f>
        <v>6</v>
      </c>
      <c r="J76" s="85" t="str">
        <f>'raw grasp info'!E76</f>
        <v>False</v>
      </c>
      <c r="K76" s="93" t="str">
        <f>grasp1!E76</f>
        <v>False</v>
      </c>
      <c r="L76" s="85" t="str">
        <f>'raw grasp info'!F76</f>
        <v>True</v>
      </c>
      <c r="M76" s="93" t="str">
        <f>grasp1!F76</f>
        <v>True</v>
      </c>
      <c r="N76" s="85" t="str">
        <f>'raw grasp info'!G76</f>
        <v>True</v>
      </c>
      <c r="O76" s="93" t="str">
        <f>grasp1!G76</f>
        <v>True</v>
      </c>
      <c r="P76" s="85">
        <f>RANK(alpha!B76,alpha!$B76:$AA76)</f>
        <v>13</v>
      </c>
      <c r="Q76" s="85">
        <f>RANK(alpha!C76,alpha!$B76:$AA76)</f>
        <v>26</v>
      </c>
      <c r="R76" s="85">
        <f>RANK(alpha!D76,alpha!$B76:$AA76)</f>
        <v>21</v>
      </c>
      <c r="S76" s="85">
        <f>RANK(alpha!E76,alpha!$B76:$AA76)</f>
        <v>5</v>
      </c>
      <c r="T76" s="85">
        <f>RANK(alpha!F76,alpha!$B76:$AA76)</f>
        <v>15</v>
      </c>
      <c r="U76" s="85">
        <f>RANK(alpha!G76,alpha!$B76:$AA76)</f>
        <v>8</v>
      </c>
      <c r="V76" s="85">
        <f>RANK(alpha!H76,alpha!$B76:$AA76)</f>
        <v>10</v>
      </c>
      <c r="W76" s="85">
        <f>RANK(alpha!I76,alpha!$B76:$AA76)</f>
        <v>24</v>
      </c>
      <c r="X76" s="85">
        <f>RANK(alpha!J76,alpha!$B76:$AA76)</f>
        <v>19</v>
      </c>
      <c r="Y76" s="85">
        <f>RANK(alpha!K76,alpha!$B76:$AA76)</f>
        <v>12</v>
      </c>
      <c r="Z76" s="85">
        <f>RANK(alpha!L76,alpha!$B76:$AA76)</f>
        <v>22</v>
      </c>
      <c r="AA76" s="85">
        <f>RANK(alpha!M76,alpha!$B76:$AA76)</f>
        <v>18</v>
      </c>
      <c r="AB76" s="85">
        <f>RANK(alpha!N76,alpha!$B76:$AA76)</f>
        <v>5</v>
      </c>
      <c r="AC76" s="85">
        <f>RANK(alpha!O76,alpha!$B76:$AA76)</f>
        <v>16</v>
      </c>
      <c r="AD76" s="85">
        <f>RANK(alpha!P76,alpha!$B76:$AA76)</f>
        <v>7</v>
      </c>
      <c r="AE76" s="85">
        <f>RANK(alpha!Q76,alpha!$B76:$AA76)</f>
        <v>10</v>
      </c>
      <c r="AF76" s="85">
        <f>RANK(alpha!R76,alpha!$B76:$AA76)</f>
        <v>23</v>
      </c>
      <c r="AG76" s="85">
        <f>RANK(alpha!S76,alpha!$B76:$AA76)</f>
        <v>17</v>
      </c>
      <c r="AH76" s="85">
        <f>RANK(alpha!T76,alpha!$B76:$AA76)</f>
        <v>4</v>
      </c>
      <c r="AI76" s="85">
        <f>RANK(alpha!U76,alpha!$B76:$AA76)</f>
        <v>20</v>
      </c>
      <c r="AJ76" s="85">
        <f>RANK(alpha!V76,alpha!$B76:$AA76)</f>
        <v>9</v>
      </c>
      <c r="AK76" s="85">
        <f>RANK(alpha!W76,alpha!$B76:$AA76)</f>
        <v>2</v>
      </c>
      <c r="AL76" s="85">
        <f>RANK(alpha!X76,alpha!$B76:$AA76)</f>
        <v>14</v>
      </c>
      <c r="AM76" s="85">
        <f>RANK(alpha!Y76,alpha!$B76:$AA76)</f>
        <v>1</v>
      </c>
      <c r="AN76" s="85">
        <f>RANK(alpha!Z76,alpha!$B76:$AA76)</f>
        <v>3</v>
      </c>
      <c r="AO76" s="85">
        <f>RANK(alpha!AA76,alpha!$B76:$AA76)</f>
        <v>25</v>
      </c>
      <c r="AQ76" s="85">
        <f>RANK(alpha1!B76,alpha1!$B76:$AA76)</f>
        <v>13</v>
      </c>
      <c r="AR76" s="85">
        <f>RANK(alpha1!C76,alpha1!$B76:$AA76)</f>
        <v>26</v>
      </c>
      <c r="AS76" s="85">
        <f>RANK(alpha1!D76,alpha1!$B76:$AA76)</f>
        <v>21</v>
      </c>
      <c r="AT76" s="85">
        <f>RANK(alpha1!E76,alpha1!$B76:$AA76)</f>
        <v>5</v>
      </c>
      <c r="AU76" s="85">
        <f>RANK(alpha1!F76,alpha1!$B76:$AA76)</f>
        <v>15</v>
      </c>
      <c r="AV76" s="85">
        <f>RANK(alpha1!G76,alpha1!$B76:$AA76)</f>
        <v>8</v>
      </c>
      <c r="AW76" s="85">
        <f>RANK(alpha1!H76,alpha1!$B76:$AA76)</f>
        <v>10</v>
      </c>
      <c r="AX76" s="85">
        <f>RANK(alpha1!I76,alpha1!$B76:$AA76)</f>
        <v>24</v>
      </c>
      <c r="AY76" s="85">
        <f>RANK(alpha1!J76,alpha1!$B76:$AA76)</f>
        <v>19</v>
      </c>
      <c r="AZ76" s="85">
        <f>RANK(alpha1!K76,alpha1!$B76:$AA76)</f>
        <v>12</v>
      </c>
      <c r="BA76" s="85">
        <f>RANK(alpha1!L76,alpha1!$B76:$AA76)</f>
        <v>22</v>
      </c>
      <c r="BB76" s="85">
        <f>RANK(alpha1!M76,alpha1!$B76:$AA76)</f>
        <v>18</v>
      </c>
      <c r="BC76" s="85">
        <f>RANK(alpha1!N76,alpha1!$B76:$AA76)</f>
        <v>5</v>
      </c>
      <c r="BD76" s="85">
        <f>RANK(alpha1!O76,alpha1!$B76:$AA76)</f>
        <v>16</v>
      </c>
      <c r="BE76" s="85">
        <f>RANK(alpha1!P76,alpha1!$B76:$AA76)</f>
        <v>7</v>
      </c>
      <c r="BF76" s="85">
        <f>RANK(alpha1!Q76,alpha1!$B76:$AA76)</f>
        <v>10</v>
      </c>
      <c r="BG76" s="85">
        <f>RANK(alpha1!R76,alpha1!$B76:$AA76)</f>
        <v>23</v>
      </c>
      <c r="BH76" s="85">
        <f>RANK(alpha1!S76,alpha1!$B76:$AA76)</f>
        <v>17</v>
      </c>
      <c r="BI76" s="85">
        <f>RANK(alpha1!T76,alpha1!$B76:$AA76)</f>
        <v>4</v>
      </c>
      <c r="BJ76" s="85">
        <f>RANK(alpha1!U76,alpha1!$B76:$AA76)</f>
        <v>20</v>
      </c>
      <c r="BK76" s="85">
        <f>RANK(alpha1!V76,alpha1!$B76:$AA76)</f>
        <v>9</v>
      </c>
      <c r="BL76" s="85">
        <f>RANK(alpha1!W76,alpha1!$B76:$AA76)</f>
        <v>2</v>
      </c>
      <c r="BM76" s="85">
        <f>RANK(alpha1!X76,alpha1!$B76:$AA76)</f>
        <v>14</v>
      </c>
      <c r="BN76" s="85">
        <f>RANK(alpha1!Y76,alpha1!$B76:$AA76)</f>
        <v>1</v>
      </c>
      <c r="BO76" s="85">
        <f>RANK(alpha1!Z76,alpha1!$B76:$AA76)</f>
        <v>3</v>
      </c>
      <c r="BP76" s="85">
        <f>RANK(alpha1!AA76,alpha1!$B76:$AA76)</f>
        <v>25</v>
      </c>
    </row>
    <row r="77" spans="1:68" ht="90" customHeight="1" x14ac:dyDescent="0.25">
      <c r="A77" s="83" t="str">
        <f>formatting!C77</f>
        <v>Tube Clamp</v>
      </c>
      <c r="B77" s="84" t="str">
        <f>formatting!D77</f>
        <v>T28</v>
      </c>
      <c r="C77" s="85"/>
      <c r="D77" s="85"/>
      <c r="E77" s="85"/>
      <c r="F77" s="85">
        <f>'raw grasp info'!C77</f>
        <v>3</v>
      </c>
      <c r="G77" s="93">
        <f>grasp1!C77</f>
        <v>3</v>
      </c>
      <c r="H77" s="85">
        <f>'raw grasp info'!D77</f>
        <v>6</v>
      </c>
      <c r="I77" s="93">
        <f>grasp1!D77</f>
        <v>6</v>
      </c>
      <c r="J77" s="85" t="str">
        <f>'raw grasp info'!E77</f>
        <v>False</v>
      </c>
      <c r="K77" s="93" t="str">
        <f>grasp1!E77</f>
        <v>False</v>
      </c>
      <c r="L77" s="85" t="str">
        <f>'raw grasp info'!F77</f>
        <v>True</v>
      </c>
      <c r="M77" s="93" t="str">
        <f>grasp1!F77</f>
        <v>True</v>
      </c>
      <c r="N77" s="85" t="str">
        <f>'raw grasp info'!G77</f>
        <v>True</v>
      </c>
      <c r="O77" s="93" t="str">
        <f>grasp1!G77</f>
        <v>True</v>
      </c>
      <c r="P77" s="85">
        <f>RANK(alpha!B77,alpha!$B77:$AA77)</f>
        <v>3</v>
      </c>
      <c r="Q77" s="85">
        <f>RANK(alpha!C77,alpha!$B77:$AA77)</f>
        <v>23</v>
      </c>
      <c r="R77" s="85">
        <f>RANK(alpha!D77,alpha!$B77:$AA77)</f>
        <v>9</v>
      </c>
      <c r="S77" s="85">
        <f>RANK(alpha!E77,alpha!$B77:$AA77)</f>
        <v>17</v>
      </c>
      <c r="T77" s="85">
        <f>RANK(alpha!F77,alpha!$B77:$AA77)</f>
        <v>11</v>
      </c>
      <c r="U77" s="85">
        <f>RANK(alpha!G77,alpha!$B77:$AA77)</f>
        <v>5</v>
      </c>
      <c r="V77" s="85">
        <f>RANK(alpha!H77,alpha!$B77:$AA77)</f>
        <v>13</v>
      </c>
      <c r="W77" s="85">
        <f>RANK(alpha!I77,alpha!$B77:$AA77)</f>
        <v>21</v>
      </c>
      <c r="X77" s="85">
        <f>RANK(alpha!J77,alpha!$B77:$AA77)</f>
        <v>1</v>
      </c>
      <c r="Y77" s="85">
        <f>RANK(alpha!K77,alpha!$B77:$AA77)</f>
        <v>3</v>
      </c>
      <c r="Z77" s="85">
        <f>RANK(alpha!L77,alpha!$B77:$AA77)</f>
        <v>23</v>
      </c>
      <c r="AA77" s="85">
        <f>RANK(alpha!M77,alpha!$B77:$AA77)</f>
        <v>9</v>
      </c>
      <c r="AB77" s="85">
        <f>RANK(alpha!N77,alpha!$B77:$AA77)</f>
        <v>17</v>
      </c>
      <c r="AC77" s="85">
        <f>RANK(alpha!O77,alpha!$B77:$AA77)</f>
        <v>11</v>
      </c>
      <c r="AD77" s="85">
        <f>RANK(alpha!P77,alpha!$B77:$AA77)</f>
        <v>5</v>
      </c>
      <c r="AE77" s="85">
        <f>RANK(alpha!Q77,alpha!$B77:$AA77)</f>
        <v>13</v>
      </c>
      <c r="AF77" s="85">
        <f>RANK(alpha!R77,alpha!$B77:$AA77)</f>
        <v>21</v>
      </c>
      <c r="AG77" s="85">
        <f>RANK(alpha!S77,alpha!$B77:$AA77)</f>
        <v>1</v>
      </c>
      <c r="AH77" s="85">
        <f>RANK(alpha!T77,alpha!$B77:$AA77)</f>
        <v>7</v>
      </c>
      <c r="AI77" s="85">
        <f>RANK(alpha!U77,alpha!$B77:$AA77)</f>
        <v>25</v>
      </c>
      <c r="AJ77" s="85">
        <f>RANK(alpha!V77,alpha!$B77:$AA77)</f>
        <v>15</v>
      </c>
      <c r="AK77" s="85">
        <f>RANK(alpha!W77,alpha!$B77:$AA77)</f>
        <v>20</v>
      </c>
      <c r="AL77" s="85">
        <f>RANK(alpha!X77,alpha!$B77:$AA77)</f>
        <v>16</v>
      </c>
      <c r="AM77" s="85">
        <f>RANK(alpha!Y77,alpha!$B77:$AA77)</f>
        <v>8</v>
      </c>
      <c r="AN77" s="85">
        <f>RANK(alpha!Z77,alpha!$B77:$AA77)</f>
        <v>19</v>
      </c>
      <c r="AO77" s="85">
        <f>RANK(alpha!AA77,alpha!$B77:$AA77)</f>
        <v>26</v>
      </c>
      <c r="AQ77" s="85">
        <f>RANK(alpha1!B77,alpha1!$B77:$AA77)</f>
        <v>3</v>
      </c>
      <c r="AR77" s="85">
        <f>RANK(alpha1!C77,alpha1!$B77:$AA77)</f>
        <v>23</v>
      </c>
      <c r="AS77" s="85">
        <f>RANK(alpha1!D77,alpha1!$B77:$AA77)</f>
        <v>9</v>
      </c>
      <c r="AT77" s="85">
        <f>RANK(alpha1!E77,alpha1!$B77:$AA77)</f>
        <v>17</v>
      </c>
      <c r="AU77" s="85">
        <f>RANK(alpha1!F77,alpha1!$B77:$AA77)</f>
        <v>11</v>
      </c>
      <c r="AV77" s="85">
        <f>RANK(alpha1!G77,alpha1!$B77:$AA77)</f>
        <v>5</v>
      </c>
      <c r="AW77" s="85">
        <f>RANK(alpha1!H77,alpha1!$B77:$AA77)</f>
        <v>13</v>
      </c>
      <c r="AX77" s="85">
        <f>RANK(alpha1!I77,alpha1!$B77:$AA77)</f>
        <v>21</v>
      </c>
      <c r="AY77" s="85">
        <f>RANK(alpha1!J77,alpha1!$B77:$AA77)</f>
        <v>1</v>
      </c>
      <c r="AZ77" s="85">
        <f>RANK(alpha1!K77,alpha1!$B77:$AA77)</f>
        <v>3</v>
      </c>
      <c r="BA77" s="85">
        <f>RANK(alpha1!L77,alpha1!$B77:$AA77)</f>
        <v>23</v>
      </c>
      <c r="BB77" s="85">
        <f>RANK(alpha1!M77,alpha1!$B77:$AA77)</f>
        <v>9</v>
      </c>
      <c r="BC77" s="85">
        <f>RANK(alpha1!N77,alpha1!$B77:$AA77)</f>
        <v>17</v>
      </c>
      <c r="BD77" s="85">
        <f>RANK(alpha1!O77,alpha1!$B77:$AA77)</f>
        <v>11</v>
      </c>
      <c r="BE77" s="85">
        <f>RANK(alpha1!P77,alpha1!$B77:$AA77)</f>
        <v>5</v>
      </c>
      <c r="BF77" s="85">
        <f>RANK(alpha1!Q77,alpha1!$B77:$AA77)</f>
        <v>13</v>
      </c>
      <c r="BG77" s="85">
        <f>RANK(alpha1!R77,alpha1!$B77:$AA77)</f>
        <v>21</v>
      </c>
      <c r="BH77" s="85">
        <f>RANK(alpha1!S77,alpha1!$B77:$AA77)</f>
        <v>1</v>
      </c>
      <c r="BI77" s="85">
        <f>RANK(alpha1!T77,alpha1!$B77:$AA77)</f>
        <v>7</v>
      </c>
      <c r="BJ77" s="85">
        <f>RANK(alpha1!U77,alpha1!$B77:$AA77)</f>
        <v>25</v>
      </c>
      <c r="BK77" s="85">
        <f>RANK(alpha1!V77,alpha1!$B77:$AA77)</f>
        <v>15</v>
      </c>
      <c r="BL77" s="85">
        <f>RANK(alpha1!W77,alpha1!$B77:$AA77)</f>
        <v>20</v>
      </c>
      <c r="BM77" s="85">
        <f>RANK(alpha1!X77,alpha1!$B77:$AA77)</f>
        <v>16</v>
      </c>
      <c r="BN77" s="85">
        <f>RANK(alpha1!Y77,alpha1!$B77:$AA77)</f>
        <v>8</v>
      </c>
      <c r="BO77" s="85">
        <f>RANK(alpha1!Z77,alpha1!$B77:$AA77)</f>
        <v>19</v>
      </c>
      <c r="BP77" s="85">
        <f>RANK(alpha1!AA77,alpha1!$B77:$AA77)</f>
        <v>26</v>
      </c>
    </row>
    <row r="78" spans="1:68" ht="90" customHeight="1" x14ac:dyDescent="0.25">
      <c r="A78" s="83" t="str">
        <f>formatting!C78</f>
        <v>Tube Clamp</v>
      </c>
      <c r="B78" s="84" t="str">
        <f>formatting!D78</f>
        <v>T65</v>
      </c>
      <c r="C78" s="85"/>
      <c r="D78" s="85"/>
      <c r="E78" s="85"/>
      <c r="F78" s="85">
        <f>'raw grasp info'!C78</f>
        <v>4</v>
      </c>
      <c r="G78" s="93">
        <f>grasp1!C78</f>
        <v>4</v>
      </c>
      <c r="H78" s="85">
        <f>'raw grasp info'!D78</f>
        <v>6</v>
      </c>
      <c r="I78" s="93">
        <f>grasp1!D78</f>
        <v>6</v>
      </c>
      <c r="J78" s="85" t="str">
        <f>'raw grasp info'!E78</f>
        <v>False</v>
      </c>
      <c r="K78" s="93" t="str">
        <f>grasp1!E78</f>
        <v>False</v>
      </c>
      <c r="L78" s="85" t="str">
        <f>'raw grasp info'!F78</f>
        <v>True</v>
      </c>
      <c r="M78" s="93" t="str">
        <f>grasp1!F78</f>
        <v>True</v>
      </c>
      <c r="N78" s="85" t="str">
        <f>'raw grasp info'!G78</f>
        <v>True</v>
      </c>
      <c r="O78" s="93" t="str">
        <f>grasp1!G78</f>
        <v>True</v>
      </c>
      <c r="P78" s="85">
        <f>RANK(alpha!B78,alpha!$B78:$AA78)</f>
        <v>3</v>
      </c>
      <c r="Q78" s="85">
        <f>RANK(alpha!C78,alpha!$B78:$AA78)</f>
        <v>23</v>
      </c>
      <c r="R78" s="85">
        <f>RANK(alpha!D78,alpha!$B78:$AA78)</f>
        <v>9</v>
      </c>
      <c r="S78" s="85">
        <f>RANK(alpha!E78,alpha!$B78:$AA78)</f>
        <v>17</v>
      </c>
      <c r="T78" s="85">
        <f>RANK(alpha!F78,alpha!$B78:$AA78)</f>
        <v>11</v>
      </c>
      <c r="U78" s="85">
        <f>RANK(alpha!G78,alpha!$B78:$AA78)</f>
        <v>5</v>
      </c>
      <c r="V78" s="85">
        <f>RANK(alpha!H78,alpha!$B78:$AA78)</f>
        <v>13</v>
      </c>
      <c r="W78" s="85">
        <f>RANK(alpha!I78,alpha!$B78:$AA78)</f>
        <v>21</v>
      </c>
      <c r="X78" s="85">
        <f>RANK(alpha!J78,alpha!$B78:$AA78)</f>
        <v>1</v>
      </c>
      <c r="Y78" s="85">
        <f>RANK(alpha!K78,alpha!$B78:$AA78)</f>
        <v>3</v>
      </c>
      <c r="Z78" s="85">
        <f>RANK(alpha!L78,alpha!$B78:$AA78)</f>
        <v>23</v>
      </c>
      <c r="AA78" s="85">
        <f>RANK(alpha!M78,alpha!$B78:$AA78)</f>
        <v>9</v>
      </c>
      <c r="AB78" s="85">
        <f>RANK(alpha!N78,alpha!$B78:$AA78)</f>
        <v>17</v>
      </c>
      <c r="AC78" s="85">
        <f>RANK(alpha!O78,alpha!$B78:$AA78)</f>
        <v>11</v>
      </c>
      <c r="AD78" s="85">
        <f>RANK(alpha!P78,alpha!$B78:$AA78)</f>
        <v>5</v>
      </c>
      <c r="AE78" s="85">
        <f>RANK(alpha!Q78,alpha!$B78:$AA78)</f>
        <v>13</v>
      </c>
      <c r="AF78" s="85">
        <f>RANK(alpha!R78,alpha!$B78:$AA78)</f>
        <v>21</v>
      </c>
      <c r="AG78" s="85">
        <f>RANK(alpha!S78,alpha!$B78:$AA78)</f>
        <v>1</v>
      </c>
      <c r="AH78" s="85">
        <f>RANK(alpha!T78,alpha!$B78:$AA78)</f>
        <v>7</v>
      </c>
      <c r="AI78" s="85">
        <f>RANK(alpha!U78,alpha!$B78:$AA78)</f>
        <v>25</v>
      </c>
      <c r="AJ78" s="85">
        <f>RANK(alpha!V78,alpha!$B78:$AA78)</f>
        <v>15</v>
      </c>
      <c r="AK78" s="85">
        <f>RANK(alpha!W78,alpha!$B78:$AA78)</f>
        <v>20</v>
      </c>
      <c r="AL78" s="85">
        <f>RANK(alpha!X78,alpha!$B78:$AA78)</f>
        <v>16</v>
      </c>
      <c r="AM78" s="85">
        <f>RANK(alpha!Y78,alpha!$B78:$AA78)</f>
        <v>8</v>
      </c>
      <c r="AN78" s="85">
        <f>RANK(alpha!Z78,alpha!$B78:$AA78)</f>
        <v>19</v>
      </c>
      <c r="AO78" s="85">
        <f>RANK(alpha!AA78,alpha!$B78:$AA78)</f>
        <v>26</v>
      </c>
      <c r="AQ78" s="85">
        <f>RANK(alpha1!B78,alpha1!$B78:$AA78)</f>
        <v>3</v>
      </c>
      <c r="AR78" s="85">
        <f>RANK(alpha1!C78,alpha1!$B78:$AA78)</f>
        <v>23</v>
      </c>
      <c r="AS78" s="85">
        <f>RANK(alpha1!D78,alpha1!$B78:$AA78)</f>
        <v>9</v>
      </c>
      <c r="AT78" s="85">
        <f>RANK(alpha1!E78,alpha1!$B78:$AA78)</f>
        <v>17</v>
      </c>
      <c r="AU78" s="85">
        <f>RANK(alpha1!F78,alpha1!$B78:$AA78)</f>
        <v>11</v>
      </c>
      <c r="AV78" s="85">
        <f>RANK(alpha1!G78,alpha1!$B78:$AA78)</f>
        <v>5</v>
      </c>
      <c r="AW78" s="85">
        <f>RANK(alpha1!H78,alpha1!$B78:$AA78)</f>
        <v>13</v>
      </c>
      <c r="AX78" s="85">
        <f>RANK(alpha1!I78,alpha1!$B78:$AA78)</f>
        <v>21</v>
      </c>
      <c r="AY78" s="85">
        <f>RANK(alpha1!J78,alpha1!$B78:$AA78)</f>
        <v>1</v>
      </c>
      <c r="AZ78" s="85">
        <f>RANK(alpha1!K78,alpha1!$B78:$AA78)</f>
        <v>3</v>
      </c>
      <c r="BA78" s="85">
        <f>RANK(alpha1!L78,alpha1!$B78:$AA78)</f>
        <v>23</v>
      </c>
      <c r="BB78" s="85">
        <f>RANK(alpha1!M78,alpha1!$B78:$AA78)</f>
        <v>9</v>
      </c>
      <c r="BC78" s="85">
        <f>RANK(alpha1!N78,alpha1!$B78:$AA78)</f>
        <v>17</v>
      </c>
      <c r="BD78" s="85">
        <f>RANK(alpha1!O78,alpha1!$B78:$AA78)</f>
        <v>11</v>
      </c>
      <c r="BE78" s="85">
        <f>RANK(alpha1!P78,alpha1!$B78:$AA78)</f>
        <v>5</v>
      </c>
      <c r="BF78" s="85">
        <f>RANK(alpha1!Q78,alpha1!$B78:$AA78)</f>
        <v>13</v>
      </c>
      <c r="BG78" s="85">
        <f>RANK(alpha1!R78,alpha1!$B78:$AA78)</f>
        <v>21</v>
      </c>
      <c r="BH78" s="85">
        <f>RANK(alpha1!S78,alpha1!$B78:$AA78)</f>
        <v>1</v>
      </c>
      <c r="BI78" s="85">
        <f>RANK(alpha1!T78,alpha1!$B78:$AA78)</f>
        <v>7</v>
      </c>
      <c r="BJ78" s="85">
        <f>RANK(alpha1!U78,alpha1!$B78:$AA78)</f>
        <v>25</v>
      </c>
      <c r="BK78" s="85">
        <f>RANK(alpha1!V78,alpha1!$B78:$AA78)</f>
        <v>15</v>
      </c>
      <c r="BL78" s="85">
        <f>RANK(alpha1!W78,alpha1!$B78:$AA78)</f>
        <v>20</v>
      </c>
      <c r="BM78" s="85">
        <f>RANK(alpha1!X78,alpha1!$B78:$AA78)</f>
        <v>16</v>
      </c>
      <c r="BN78" s="85">
        <f>RANK(alpha1!Y78,alpha1!$B78:$AA78)</f>
        <v>8</v>
      </c>
      <c r="BO78" s="85">
        <f>RANK(alpha1!Z78,alpha1!$B78:$AA78)</f>
        <v>19</v>
      </c>
      <c r="BP78" s="85">
        <f>RANK(alpha1!AA78,alpha1!$B78:$AA78)</f>
        <v>26</v>
      </c>
    </row>
    <row r="79" spans="1:68" ht="90" customHeight="1" x14ac:dyDescent="0.25">
      <c r="A79" s="83" t="str">
        <f>formatting!C79</f>
        <v>Scissors</v>
      </c>
      <c r="B79" s="84" t="str">
        <f>formatting!D79</f>
        <v>C16</v>
      </c>
      <c r="C79" s="85"/>
      <c r="D79" s="85"/>
      <c r="E79" s="85"/>
      <c r="F79" s="85">
        <f>'raw grasp info'!C79</f>
        <v>4</v>
      </c>
      <c r="G79" s="93">
        <f>grasp1!C79</f>
        <v>4</v>
      </c>
      <c r="H79" s="85">
        <f>'raw grasp info'!D79</f>
        <v>6</v>
      </c>
      <c r="I79" s="93">
        <f>grasp1!D79</f>
        <v>6</v>
      </c>
      <c r="J79" s="85" t="str">
        <f>'raw grasp info'!E79</f>
        <v>False</v>
      </c>
      <c r="K79" s="93" t="str">
        <f>grasp1!E79</f>
        <v>False</v>
      </c>
      <c r="L79" s="85" t="str">
        <f>'raw grasp info'!F79</f>
        <v>True</v>
      </c>
      <c r="M79" s="93" t="str">
        <f>grasp1!F79</f>
        <v>True</v>
      </c>
      <c r="N79" s="85" t="str">
        <f>'raw grasp info'!G79</f>
        <v>True</v>
      </c>
      <c r="O79" s="93" t="str">
        <f>grasp1!G79</f>
        <v>True</v>
      </c>
      <c r="P79" s="85">
        <f>RANK(alpha!B79,alpha!$B79:$AA79)</f>
        <v>20</v>
      </c>
      <c r="Q79" s="85">
        <f>RANK(alpha!C79,alpha!$B79:$AA79)</f>
        <v>16</v>
      </c>
      <c r="R79" s="85">
        <f>RANK(alpha!D79,alpha!$B79:$AA79)</f>
        <v>24</v>
      </c>
      <c r="S79" s="85">
        <f>RANK(alpha!E79,alpha!$B79:$AA79)</f>
        <v>12</v>
      </c>
      <c r="T79" s="85">
        <f>RANK(alpha!F79,alpha!$B79:$AA79)</f>
        <v>13</v>
      </c>
      <c r="U79" s="85">
        <f>RANK(alpha!G79,alpha!$B79:$AA79)</f>
        <v>21</v>
      </c>
      <c r="V79" s="85">
        <f>RANK(alpha!H79,alpha!$B79:$AA79)</f>
        <v>10</v>
      </c>
      <c r="W79" s="85">
        <f>RANK(alpha!I79,alpha!$B79:$AA79)</f>
        <v>22</v>
      </c>
      <c r="X79" s="85">
        <f>RANK(alpha!J79,alpha!$B79:$AA79)</f>
        <v>25</v>
      </c>
      <c r="Y79" s="85">
        <f>RANK(alpha!K79,alpha!$B79:$AA79)</f>
        <v>13</v>
      </c>
      <c r="Z79" s="85">
        <f>RANK(alpha!L79,alpha!$B79:$AA79)</f>
        <v>9</v>
      </c>
      <c r="AA79" s="85">
        <f>RANK(alpha!M79,alpha!$B79:$AA79)</f>
        <v>16</v>
      </c>
      <c r="AB79" s="85">
        <f>RANK(alpha!N79,alpha!$B79:$AA79)</f>
        <v>13</v>
      </c>
      <c r="AC79" s="85">
        <f>RANK(alpha!O79,alpha!$B79:$AA79)</f>
        <v>5</v>
      </c>
      <c r="AD79" s="85">
        <f>RANK(alpha!P79,alpha!$B79:$AA79)</f>
        <v>16</v>
      </c>
      <c r="AE79" s="85">
        <f>RANK(alpha!Q79,alpha!$B79:$AA79)</f>
        <v>22</v>
      </c>
      <c r="AF79" s="85">
        <f>RANK(alpha!R79,alpha!$B79:$AA79)</f>
        <v>10</v>
      </c>
      <c r="AG79" s="85">
        <f>RANK(alpha!S79,alpha!$B79:$AA79)</f>
        <v>25</v>
      </c>
      <c r="AH79" s="85">
        <f>RANK(alpha!T79,alpha!$B79:$AA79)</f>
        <v>7</v>
      </c>
      <c r="AI79" s="85">
        <f>RANK(alpha!U79,alpha!$B79:$AA79)</f>
        <v>6</v>
      </c>
      <c r="AJ79" s="85">
        <f>RANK(alpha!V79,alpha!$B79:$AA79)</f>
        <v>19</v>
      </c>
      <c r="AK79" s="85">
        <f>RANK(alpha!W79,alpha!$B79:$AA79)</f>
        <v>4</v>
      </c>
      <c r="AL79" s="85">
        <f>RANK(alpha!X79,alpha!$B79:$AA79)</f>
        <v>3</v>
      </c>
      <c r="AM79" s="85">
        <f>RANK(alpha!Y79,alpha!$B79:$AA79)</f>
        <v>7</v>
      </c>
      <c r="AN79" s="85">
        <f>RANK(alpha!Z79,alpha!$B79:$AA79)</f>
        <v>1</v>
      </c>
      <c r="AO79" s="85">
        <f>RANK(alpha!AA79,alpha!$B79:$AA79)</f>
        <v>1</v>
      </c>
      <c r="AQ79" s="85">
        <f>RANK(alpha1!B79,alpha1!$B79:$AA79)</f>
        <v>20</v>
      </c>
      <c r="AR79" s="85">
        <f>RANK(alpha1!C79,alpha1!$B79:$AA79)</f>
        <v>16</v>
      </c>
      <c r="AS79" s="85">
        <f>RANK(alpha1!D79,alpha1!$B79:$AA79)</f>
        <v>24</v>
      </c>
      <c r="AT79" s="85">
        <f>RANK(alpha1!E79,alpha1!$B79:$AA79)</f>
        <v>12</v>
      </c>
      <c r="AU79" s="85">
        <f>RANK(alpha1!F79,alpha1!$B79:$AA79)</f>
        <v>13</v>
      </c>
      <c r="AV79" s="85">
        <f>RANK(alpha1!G79,alpha1!$B79:$AA79)</f>
        <v>21</v>
      </c>
      <c r="AW79" s="85">
        <f>RANK(alpha1!H79,alpha1!$B79:$AA79)</f>
        <v>10</v>
      </c>
      <c r="AX79" s="85">
        <f>RANK(alpha1!I79,alpha1!$B79:$AA79)</f>
        <v>22</v>
      </c>
      <c r="AY79" s="85">
        <f>RANK(alpha1!J79,alpha1!$B79:$AA79)</f>
        <v>25</v>
      </c>
      <c r="AZ79" s="85">
        <f>RANK(alpha1!K79,alpha1!$B79:$AA79)</f>
        <v>13</v>
      </c>
      <c r="BA79" s="85">
        <f>RANK(alpha1!L79,alpha1!$B79:$AA79)</f>
        <v>9</v>
      </c>
      <c r="BB79" s="85">
        <f>RANK(alpha1!M79,alpha1!$B79:$AA79)</f>
        <v>16</v>
      </c>
      <c r="BC79" s="85">
        <f>RANK(alpha1!N79,alpha1!$B79:$AA79)</f>
        <v>13</v>
      </c>
      <c r="BD79" s="85">
        <f>RANK(alpha1!O79,alpha1!$B79:$AA79)</f>
        <v>5</v>
      </c>
      <c r="BE79" s="85">
        <f>RANK(alpha1!P79,alpha1!$B79:$AA79)</f>
        <v>16</v>
      </c>
      <c r="BF79" s="85">
        <f>RANK(alpha1!Q79,alpha1!$B79:$AA79)</f>
        <v>22</v>
      </c>
      <c r="BG79" s="85">
        <f>RANK(alpha1!R79,alpha1!$B79:$AA79)</f>
        <v>10</v>
      </c>
      <c r="BH79" s="85">
        <f>RANK(alpha1!S79,alpha1!$B79:$AA79)</f>
        <v>25</v>
      </c>
      <c r="BI79" s="85">
        <f>RANK(alpha1!T79,alpha1!$B79:$AA79)</f>
        <v>7</v>
      </c>
      <c r="BJ79" s="85">
        <f>RANK(alpha1!U79,alpha1!$B79:$AA79)</f>
        <v>6</v>
      </c>
      <c r="BK79" s="85">
        <f>RANK(alpha1!V79,alpha1!$B79:$AA79)</f>
        <v>19</v>
      </c>
      <c r="BL79" s="85">
        <f>RANK(alpha1!W79,alpha1!$B79:$AA79)</f>
        <v>4</v>
      </c>
      <c r="BM79" s="85">
        <f>RANK(alpha1!X79,alpha1!$B79:$AA79)</f>
        <v>3</v>
      </c>
      <c r="BN79" s="85">
        <f>RANK(alpha1!Y79,alpha1!$B79:$AA79)</f>
        <v>7</v>
      </c>
      <c r="BO79" s="85">
        <f>RANK(alpha1!Z79,alpha1!$B79:$AA79)</f>
        <v>1</v>
      </c>
      <c r="BP79" s="85">
        <f>RANK(alpha1!AA79,alpha1!$B79:$AA79)</f>
        <v>1</v>
      </c>
    </row>
    <row r="80" spans="1:68" ht="90" customHeight="1" x14ac:dyDescent="0.25">
      <c r="A80" s="83" t="str">
        <f>formatting!C80</f>
        <v>Scissors</v>
      </c>
      <c r="B80" s="84" t="str">
        <f>formatting!D80</f>
        <v>C8</v>
      </c>
      <c r="C80" s="85"/>
      <c r="D80" s="85"/>
      <c r="E80" s="85"/>
      <c r="F80" s="85">
        <f>'raw grasp info'!C80</f>
        <v>3</v>
      </c>
      <c r="G80" s="93">
        <f>grasp1!C80</f>
        <v>3</v>
      </c>
      <c r="H80" s="85">
        <f>'raw grasp info'!D80</f>
        <v>6</v>
      </c>
      <c r="I80" s="93">
        <f>grasp1!D80</f>
        <v>6</v>
      </c>
      <c r="J80" s="85" t="str">
        <f>'raw grasp info'!E80</f>
        <v>False</v>
      </c>
      <c r="K80" s="93" t="str">
        <f>grasp1!E80</f>
        <v>False</v>
      </c>
      <c r="L80" s="85" t="str">
        <f>'raw grasp info'!F80</f>
        <v>True</v>
      </c>
      <c r="M80" s="93" t="str">
        <f>grasp1!F80</f>
        <v>True</v>
      </c>
      <c r="N80" s="85" t="str">
        <f>'raw grasp info'!G80</f>
        <v>True</v>
      </c>
      <c r="O80" s="93" t="str">
        <f>grasp1!G80</f>
        <v>False</v>
      </c>
      <c r="P80" s="85">
        <f>RANK(alpha!B80,alpha!$B80:$AA80)</f>
        <v>21</v>
      </c>
      <c r="Q80" s="85">
        <f>RANK(alpha!C80,alpha!$B80:$AA80)</f>
        <v>19</v>
      </c>
      <c r="R80" s="85">
        <f>RANK(alpha!D80,alpha!$B80:$AA80)</f>
        <v>23</v>
      </c>
      <c r="S80" s="85">
        <f>RANK(alpha!E80,alpha!$B80:$AA80)</f>
        <v>21</v>
      </c>
      <c r="T80" s="85">
        <f>RANK(alpha!F80,alpha!$B80:$AA80)</f>
        <v>19</v>
      </c>
      <c r="U80" s="85">
        <f>RANK(alpha!G80,alpha!$B80:$AA80)</f>
        <v>23</v>
      </c>
      <c r="V80" s="85">
        <f>RANK(alpha!H80,alpha!$B80:$AA80)</f>
        <v>4</v>
      </c>
      <c r="W80" s="85">
        <f>RANK(alpha!I80,alpha!$B80:$AA80)</f>
        <v>4</v>
      </c>
      <c r="X80" s="85">
        <f>RANK(alpha!J80,alpha!$B80:$AA80)</f>
        <v>12</v>
      </c>
      <c r="Y80" s="85">
        <f>RANK(alpha!K80,alpha!$B80:$AA80)</f>
        <v>10</v>
      </c>
      <c r="Z80" s="85">
        <f>RANK(alpha!L80,alpha!$B80:$AA80)</f>
        <v>8</v>
      </c>
      <c r="AA80" s="85">
        <f>RANK(alpha!M80,alpha!$B80:$AA80)</f>
        <v>13</v>
      </c>
      <c r="AB80" s="85">
        <f>RANK(alpha!N80,alpha!$B80:$AA80)</f>
        <v>10</v>
      </c>
      <c r="AC80" s="85">
        <f>RANK(alpha!O80,alpha!$B80:$AA80)</f>
        <v>8</v>
      </c>
      <c r="AD80" s="85">
        <f>RANK(alpha!P80,alpha!$B80:$AA80)</f>
        <v>13</v>
      </c>
      <c r="AE80" s="85">
        <f>RANK(alpha!Q80,alpha!$B80:$AA80)</f>
        <v>3</v>
      </c>
      <c r="AF80" s="85">
        <f>RANK(alpha!R80,alpha!$B80:$AA80)</f>
        <v>2</v>
      </c>
      <c r="AG80" s="85">
        <f>RANK(alpha!S80,alpha!$B80:$AA80)</f>
        <v>1</v>
      </c>
      <c r="AH80" s="85">
        <f>RANK(alpha!T80,alpha!$B80:$AA80)</f>
        <v>17</v>
      </c>
      <c r="AI80" s="85">
        <f>RANK(alpha!U80,alpha!$B80:$AA80)</f>
        <v>15</v>
      </c>
      <c r="AJ80" s="85">
        <f>RANK(alpha!V80,alpha!$B80:$AA80)</f>
        <v>25</v>
      </c>
      <c r="AK80" s="85">
        <f>RANK(alpha!W80,alpha!$B80:$AA80)</f>
        <v>17</v>
      </c>
      <c r="AL80" s="85">
        <f>RANK(alpha!X80,alpha!$B80:$AA80)</f>
        <v>15</v>
      </c>
      <c r="AM80" s="85">
        <f>RANK(alpha!Y80,alpha!$B80:$AA80)</f>
        <v>25</v>
      </c>
      <c r="AN80" s="85">
        <f>RANK(alpha!Z80,alpha!$B80:$AA80)</f>
        <v>6</v>
      </c>
      <c r="AO80" s="85">
        <f>RANK(alpha!AA80,alpha!$B80:$AA80)</f>
        <v>6</v>
      </c>
      <c r="AQ80" s="85">
        <f>RANK(alpha1!B80,alpha1!$B80:$AA80)</f>
        <v>1</v>
      </c>
      <c r="AR80" s="85">
        <f>RANK(alpha1!C80,alpha1!$B80:$AA80)</f>
        <v>1</v>
      </c>
      <c r="AS80" s="85">
        <f>RANK(alpha1!D80,alpha1!$B80:$AA80)</f>
        <v>1</v>
      </c>
      <c r="AT80" s="85">
        <f>RANK(alpha1!E80,alpha1!$B80:$AA80)</f>
        <v>1</v>
      </c>
      <c r="AU80" s="85">
        <f>RANK(alpha1!F80,alpha1!$B80:$AA80)</f>
        <v>1</v>
      </c>
      <c r="AV80" s="85">
        <f>RANK(alpha1!G80,alpha1!$B80:$AA80)</f>
        <v>1</v>
      </c>
      <c r="AW80" s="85">
        <f>RANK(alpha1!H80,alpha1!$B80:$AA80)</f>
        <v>1</v>
      </c>
      <c r="AX80" s="85">
        <f>RANK(alpha1!I80,alpha1!$B80:$AA80)</f>
        <v>1</v>
      </c>
      <c r="AY80" s="85">
        <f>RANK(alpha1!J80,alpha1!$B80:$AA80)</f>
        <v>1</v>
      </c>
      <c r="AZ80" s="85">
        <f>RANK(alpha1!K80,alpha1!$B80:$AA80)</f>
        <v>1</v>
      </c>
      <c r="BA80" s="85">
        <f>RANK(alpha1!L80,alpha1!$B80:$AA80)</f>
        <v>1</v>
      </c>
      <c r="BB80" s="85">
        <f>RANK(alpha1!M80,alpha1!$B80:$AA80)</f>
        <v>1</v>
      </c>
      <c r="BC80" s="85">
        <f>RANK(alpha1!N80,alpha1!$B80:$AA80)</f>
        <v>1</v>
      </c>
      <c r="BD80" s="85">
        <f>RANK(alpha1!O80,alpha1!$B80:$AA80)</f>
        <v>1</v>
      </c>
      <c r="BE80" s="85">
        <f>RANK(alpha1!P80,alpha1!$B80:$AA80)</f>
        <v>1</v>
      </c>
      <c r="BF80" s="85">
        <f>RANK(alpha1!Q80,alpha1!$B80:$AA80)</f>
        <v>1</v>
      </c>
      <c r="BG80" s="85">
        <f>RANK(alpha1!R80,alpha1!$B80:$AA80)</f>
        <v>1</v>
      </c>
      <c r="BH80" s="85">
        <f>RANK(alpha1!S80,alpha1!$B80:$AA80)</f>
        <v>1</v>
      </c>
      <c r="BI80" s="85">
        <f>RANK(alpha1!T80,alpha1!$B80:$AA80)</f>
        <v>1</v>
      </c>
      <c r="BJ80" s="85">
        <f>RANK(alpha1!U80,alpha1!$B80:$AA80)</f>
        <v>1</v>
      </c>
      <c r="BK80" s="85">
        <f>RANK(alpha1!V80,alpha1!$B80:$AA80)</f>
        <v>1</v>
      </c>
      <c r="BL80" s="85">
        <f>RANK(alpha1!W80,alpha1!$B80:$AA80)</f>
        <v>1</v>
      </c>
      <c r="BM80" s="85">
        <f>RANK(alpha1!X80,alpha1!$B80:$AA80)</f>
        <v>1</v>
      </c>
      <c r="BN80" s="85">
        <f>RANK(alpha1!Y80,alpha1!$B80:$AA80)</f>
        <v>1</v>
      </c>
      <c r="BO80" s="85">
        <f>RANK(alpha1!Z80,alpha1!$B80:$AA80)</f>
        <v>1</v>
      </c>
      <c r="BP80" s="85">
        <f>RANK(alpha1!AA80,alpha1!$B80:$AA80)</f>
        <v>1</v>
      </c>
    </row>
    <row r="81" spans="1:68" ht="90" customHeight="1" x14ac:dyDescent="0.25">
      <c r="A81" s="83" t="str">
        <f>formatting!C81</f>
        <v>Scissors</v>
      </c>
      <c r="B81" s="84" t="str">
        <f>formatting!D81</f>
        <v>T68</v>
      </c>
      <c r="C81" s="85"/>
      <c r="D81" s="85"/>
      <c r="E81" s="85"/>
      <c r="F81" s="85">
        <f>'raw grasp info'!C81</f>
        <v>4</v>
      </c>
      <c r="G81" s="93">
        <f>grasp1!C81</f>
        <v>4</v>
      </c>
      <c r="H81" s="85">
        <f>'raw grasp info'!D81</f>
        <v>6</v>
      </c>
      <c r="I81" s="93">
        <f>grasp1!D81</f>
        <v>6</v>
      </c>
      <c r="J81" s="85" t="str">
        <f>'raw grasp info'!E81</f>
        <v>False</v>
      </c>
      <c r="K81" s="93" t="str">
        <f>grasp1!E81</f>
        <v>False</v>
      </c>
      <c r="L81" s="85" t="str">
        <f>'raw grasp info'!F81</f>
        <v>True</v>
      </c>
      <c r="M81" s="93" t="str">
        <f>grasp1!F81</f>
        <v>True</v>
      </c>
      <c r="N81" s="85" t="str">
        <f>'raw grasp info'!G81</f>
        <v>True</v>
      </c>
      <c r="O81" s="93" t="str">
        <f>grasp1!G81</f>
        <v>True</v>
      </c>
      <c r="P81" s="85">
        <f>RANK(alpha!B81,alpha!$B81:$AA81)</f>
        <v>13</v>
      </c>
      <c r="Q81" s="85">
        <f>RANK(alpha!C81,alpha!$B81:$AA81)</f>
        <v>13</v>
      </c>
      <c r="R81" s="85">
        <f>RANK(alpha!D81,alpha!$B81:$AA81)</f>
        <v>21</v>
      </c>
      <c r="S81" s="85">
        <f>RANK(alpha!E81,alpha!$B81:$AA81)</f>
        <v>9</v>
      </c>
      <c r="T81" s="85">
        <f>RANK(alpha!F81,alpha!$B81:$AA81)</f>
        <v>11</v>
      </c>
      <c r="U81" s="85">
        <f>RANK(alpha!G81,alpha!$B81:$AA81)</f>
        <v>17</v>
      </c>
      <c r="V81" s="85">
        <f>RANK(alpha!H81,alpha!$B81:$AA81)</f>
        <v>17</v>
      </c>
      <c r="W81" s="85">
        <f>RANK(alpha!I81,alpha!$B81:$AA81)</f>
        <v>21</v>
      </c>
      <c r="X81" s="85">
        <f>RANK(alpha!J81,alpha!$B81:$AA81)</f>
        <v>25</v>
      </c>
      <c r="Y81" s="85">
        <f>RANK(alpha!K81,alpha!$B81:$AA81)</f>
        <v>13</v>
      </c>
      <c r="Z81" s="85">
        <f>RANK(alpha!L81,alpha!$B81:$AA81)</f>
        <v>13</v>
      </c>
      <c r="AA81" s="85">
        <f>RANK(alpha!M81,alpha!$B81:$AA81)</f>
        <v>21</v>
      </c>
      <c r="AB81" s="85">
        <f>RANK(alpha!N81,alpha!$B81:$AA81)</f>
        <v>9</v>
      </c>
      <c r="AC81" s="85">
        <f>RANK(alpha!O81,alpha!$B81:$AA81)</f>
        <v>11</v>
      </c>
      <c r="AD81" s="85">
        <f>RANK(alpha!P81,alpha!$B81:$AA81)</f>
        <v>17</v>
      </c>
      <c r="AE81" s="85">
        <f>RANK(alpha!Q81,alpha!$B81:$AA81)</f>
        <v>17</v>
      </c>
      <c r="AF81" s="85">
        <f>RANK(alpha!R81,alpha!$B81:$AA81)</f>
        <v>21</v>
      </c>
      <c r="AG81" s="85">
        <f>RANK(alpha!S81,alpha!$B81:$AA81)</f>
        <v>25</v>
      </c>
      <c r="AH81" s="85">
        <f>RANK(alpha!T81,alpha!$B81:$AA81)</f>
        <v>6</v>
      </c>
      <c r="AI81" s="85">
        <f>RANK(alpha!U81,alpha!$B81:$AA81)</f>
        <v>3</v>
      </c>
      <c r="AJ81" s="85">
        <f>RANK(alpha!V81,alpha!$B81:$AA81)</f>
        <v>7</v>
      </c>
      <c r="AK81" s="85">
        <f>RANK(alpha!W81,alpha!$B81:$AA81)</f>
        <v>4</v>
      </c>
      <c r="AL81" s="85">
        <f>RANK(alpha!X81,alpha!$B81:$AA81)</f>
        <v>5</v>
      </c>
      <c r="AM81" s="85">
        <f>RANK(alpha!Y81,alpha!$B81:$AA81)</f>
        <v>7</v>
      </c>
      <c r="AN81" s="85">
        <f>RANK(alpha!Z81,alpha!$B81:$AA81)</f>
        <v>2</v>
      </c>
      <c r="AO81" s="85">
        <f>RANK(alpha!AA81,alpha!$B81:$AA81)</f>
        <v>1</v>
      </c>
      <c r="AQ81" s="85">
        <f>RANK(alpha1!B81,alpha1!$B81:$AA81)</f>
        <v>13</v>
      </c>
      <c r="AR81" s="85">
        <f>RANK(alpha1!C81,alpha1!$B81:$AA81)</f>
        <v>13</v>
      </c>
      <c r="AS81" s="85">
        <f>RANK(alpha1!D81,alpha1!$B81:$AA81)</f>
        <v>21</v>
      </c>
      <c r="AT81" s="85">
        <f>RANK(alpha1!E81,alpha1!$B81:$AA81)</f>
        <v>9</v>
      </c>
      <c r="AU81" s="85">
        <f>RANK(alpha1!F81,alpha1!$B81:$AA81)</f>
        <v>11</v>
      </c>
      <c r="AV81" s="85">
        <f>RANK(alpha1!G81,alpha1!$B81:$AA81)</f>
        <v>17</v>
      </c>
      <c r="AW81" s="85">
        <f>RANK(alpha1!H81,alpha1!$B81:$AA81)</f>
        <v>17</v>
      </c>
      <c r="AX81" s="85">
        <f>RANK(alpha1!I81,alpha1!$B81:$AA81)</f>
        <v>21</v>
      </c>
      <c r="AY81" s="85">
        <f>RANK(alpha1!J81,alpha1!$B81:$AA81)</f>
        <v>25</v>
      </c>
      <c r="AZ81" s="85">
        <f>RANK(alpha1!K81,alpha1!$B81:$AA81)</f>
        <v>13</v>
      </c>
      <c r="BA81" s="85">
        <f>RANK(alpha1!L81,alpha1!$B81:$AA81)</f>
        <v>13</v>
      </c>
      <c r="BB81" s="85">
        <f>RANK(alpha1!M81,alpha1!$B81:$AA81)</f>
        <v>21</v>
      </c>
      <c r="BC81" s="85">
        <f>RANK(alpha1!N81,alpha1!$B81:$AA81)</f>
        <v>9</v>
      </c>
      <c r="BD81" s="85">
        <f>RANK(alpha1!O81,alpha1!$B81:$AA81)</f>
        <v>11</v>
      </c>
      <c r="BE81" s="85">
        <f>RANK(alpha1!P81,alpha1!$B81:$AA81)</f>
        <v>17</v>
      </c>
      <c r="BF81" s="85">
        <f>RANK(alpha1!Q81,alpha1!$B81:$AA81)</f>
        <v>17</v>
      </c>
      <c r="BG81" s="85">
        <f>RANK(alpha1!R81,alpha1!$B81:$AA81)</f>
        <v>21</v>
      </c>
      <c r="BH81" s="85">
        <f>RANK(alpha1!S81,alpha1!$B81:$AA81)</f>
        <v>25</v>
      </c>
      <c r="BI81" s="85">
        <f>RANK(alpha1!T81,alpha1!$B81:$AA81)</f>
        <v>6</v>
      </c>
      <c r="BJ81" s="85">
        <f>RANK(alpha1!U81,alpha1!$B81:$AA81)</f>
        <v>3</v>
      </c>
      <c r="BK81" s="85">
        <f>RANK(alpha1!V81,alpha1!$B81:$AA81)</f>
        <v>7</v>
      </c>
      <c r="BL81" s="85">
        <f>RANK(alpha1!W81,alpha1!$B81:$AA81)</f>
        <v>4</v>
      </c>
      <c r="BM81" s="85">
        <f>RANK(alpha1!X81,alpha1!$B81:$AA81)</f>
        <v>5</v>
      </c>
      <c r="BN81" s="85">
        <f>RANK(alpha1!Y81,alpha1!$B81:$AA81)</f>
        <v>7</v>
      </c>
      <c r="BO81" s="85">
        <f>RANK(alpha1!Z81,alpha1!$B81:$AA81)</f>
        <v>2</v>
      </c>
      <c r="BP81" s="85">
        <f>RANK(alpha1!AA81,alpha1!$B81:$AA81)</f>
        <v>1</v>
      </c>
    </row>
    <row r="82" spans="1:68" ht="90" customHeight="1" x14ac:dyDescent="0.25">
      <c r="A82" s="83" t="str">
        <f>formatting!C82</f>
        <v>Scissors</v>
      </c>
      <c r="B82" s="84" t="str">
        <f>formatting!D82</f>
        <v>T68_</v>
      </c>
      <c r="C82" s="85"/>
      <c r="D82" s="85"/>
      <c r="E82" s="85"/>
      <c r="F82" s="85">
        <f>'raw grasp info'!C82</f>
        <v>4</v>
      </c>
      <c r="G82" s="93">
        <f>grasp1!C82</f>
        <v>4</v>
      </c>
      <c r="H82" s="85">
        <f>'raw grasp info'!D82</f>
        <v>6</v>
      </c>
      <c r="I82" s="93">
        <f>grasp1!D82</f>
        <v>6</v>
      </c>
      <c r="J82" s="85" t="str">
        <f>'raw grasp info'!E82</f>
        <v>False</v>
      </c>
      <c r="K82" s="93" t="str">
        <f>grasp1!E82</f>
        <v>False</v>
      </c>
      <c r="L82" s="85" t="str">
        <f>'raw grasp info'!F82</f>
        <v>True</v>
      </c>
      <c r="M82" s="93" t="str">
        <f>grasp1!F82</f>
        <v>True</v>
      </c>
      <c r="N82" s="85" t="str">
        <f>'raw grasp info'!G82</f>
        <v>True</v>
      </c>
      <c r="O82" s="93" t="str">
        <f>grasp1!G82</f>
        <v>True</v>
      </c>
      <c r="P82" s="85">
        <f>RANK(alpha!B82,alpha!$B82:$AA82)</f>
        <v>9</v>
      </c>
      <c r="Q82" s="85">
        <f>RANK(alpha!C82,alpha!$B82:$AA82)</f>
        <v>15</v>
      </c>
      <c r="R82" s="85">
        <f>RANK(alpha!D82,alpha!$B82:$AA82)</f>
        <v>21</v>
      </c>
      <c r="S82" s="85">
        <f>RANK(alpha!E82,alpha!$B82:$AA82)</f>
        <v>9</v>
      </c>
      <c r="T82" s="85">
        <f>RANK(alpha!F82,alpha!$B82:$AA82)</f>
        <v>13</v>
      </c>
      <c r="U82" s="85">
        <f>RANK(alpha!G82,alpha!$B82:$AA82)</f>
        <v>17</v>
      </c>
      <c r="V82" s="85">
        <f>RANK(alpha!H82,alpha!$B82:$AA82)</f>
        <v>17</v>
      </c>
      <c r="W82" s="85">
        <f>RANK(alpha!I82,alpha!$B82:$AA82)</f>
        <v>21</v>
      </c>
      <c r="X82" s="85">
        <f>RANK(alpha!J82,alpha!$B82:$AA82)</f>
        <v>25</v>
      </c>
      <c r="Y82" s="85">
        <f>RANK(alpha!K82,alpha!$B82:$AA82)</f>
        <v>9</v>
      </c>
      <c r="Z82" s="85">
        <f>RANK(alpha!L82,alpha!$B82:$AA82)</f>
        <v>15</v>
      </c>
      <c r="AA82" s="85">
        <f>RANK(alpha!M82,alpha!$B82:$AA82)</f>
        <v>21</v>
      </c>
      <c r="AB82" s="85">
        <f>RANK(alpha!N82,alpha!$B82:$AA82)</f>
        <v>9</v>
      </c>
      <c r="AC82" s="85">
        <f>RANK(alpha!O82,alpha!$B82:$AA82)</f>
        <v>13</v>
      </c>
      <c r="AD82" s="85">
        <f>RANK(alpha!P82,alpha!$B82:$AA82)</f>
        <v>17</v>
      </c>
      <c r="AE82" s="85">
        <f>RANK(alpha!Q82,alpha!$B82:$AA82)</f>
        <v>17</v>
      </c>
      <c r="AF82" s="85">
        <f>RANK(alpha!R82,alpha!$B82:$AA82)</f>
        <v>21</v>
      </c>
      <c r="AG82" s="85">
        <f>RANK(alpha!S82,alpha!$B82:$AA82)</f>
        <v>25</v>
      </c>
      <c r="AH82" s="85">
        <f>RANK(alpha!T82,alpha!$B82:$AA82)</f>
        <v>8</v>
      </c>
      <c r="AI82" s="85">
        <f>RANK(alpha!U82,alpha!$B82:$AA82)</f>
        <v>1</v>
      </c>
      <c r="AJ82" s="85">
        <f>RANK(alpha!V82,alpha!$B82:$AA82)</f>
        <v>7</v>
      </c>
      <c r="AK82" s="85">
        <f>RANK(alpha!W82,alpha!$B82:$AA82)</f>
        <v>4</v>
      </c>
      <c r="AL82" s="85">
        <f>RANK(alpha!X82,alpha!$B82:$AA82)</f>
        <v>5</v>
      </c>
      <c r="AM82" s="85">
        <f>RANK(alpha!Y82,alpha!$B82:$AA82)</f>
        <v>5</v>
      </c>
      <c r="AN82" s="85">
        <f>RANK(alpha!Z82,alpha!$B82:$AA82)</f>
        <v>3</v>
      </c>
      <c r="AO82" s="85">
        <f>RANK(alpha!AA82,alpha!$B82:$AA82)</f>
        <v>2</v>
      </c>
      <c r="AQ82" s="85">
        <f>RANK(alpha1!B82,alpha1!$B82:$AA82)</f>
        <v>12</v>
      </c>
      <c r="AR82" s="85">
        <f>RANK(alpha1!C82,alpha1!$B82:$AA82)</f>
        <v>15</v>
      </c>
      <c r="AS82" s="85">
        <f>RANK(alpha1!D82,alpha1!$B82:$AA82)</f>
        <v>21</v>
      </c>
      <c r="AT82" s="85">
        <f>RANK(alpha1!E82,alpha1!$B82:$AA82)</f>
        <v>9</v>
      </c>
      <c r="AU82" s="85">
        <f>RANK(alpha1!F82,alpha1!$B82:$AA82)</f>
        <v>12</v>
      </c>
      <c r="AV82" s="85">
        <f>RANK(alpha1!G82,alpha1!$B82:$AA82)</f>
        <v>17</v>
      </c>
      <c r="AW82" s="85">
        <f>RANK(alpha1!H82,alpha1!$B82:$AA82)</f>
        <v>17</v>
      </c>
      <c r="AX82" s="85">
        <f>RANK(alpha1!I82,alpha1!$B82:$AA82)</f>
        <v>21</v>
      </c>
      <c r="AY82" s="85">
        <f>RANK(alpha1!J82,alpha1!$B82:$AA82)</f>
        <v>25</v>
      </c>
      <c r="AZ82" s="85">
        <f>RANK(alpha1!K82,alpha1!$B82:$AA82)</f>
        <v>9</v>
      </c>
      <c r="BA82" s="85">
        <f>RANK(alpha1!L82,alpha1!$B82:$AA82)</f>
        <v>15</v>
      </c>
      <c r="BB82" s="85">
        <f>RANK(alpha1!M82,alpha1!$B82:$AA82)</f>
        <v>21</v>
      </c>
      <c r="BC82" s="85">
        <f>RANK(alpha1!N82,alpha1!$B82:$AA82)</f>
        <v>9</v>
      </c>
      <c r="BD82" s="85">
        <f>RANK(alpha1!O82,alpha1!$B82:$AA82)</f>
        <v>12</v>
      </c>
      <c r="BE82" s="85">
        <f>RANK(alpha1!P82,alpha1!$B82:$AA82)</f>
        <v>17</v>
      </c>
      <c r="BF82" s="85">
        <f>RANK(alpha1!Q82,alpha1!$B82:$AA82)</f>
        <v>17</v>
      </c>
      <c r="BG82" s="85">
        <f>RANK(alpha1!R82,alpha1!$B82:$AA82)</f>
        <v>21</v>
      </c>
      <c r="BH82" s="85">
        <f>RANK(alpha1!S82,alpha1!$B82:$AA82)</f>
        <v>25</v>
      </c>
      <c r="BI82" s="85">
        <f>RANK(alpha1!T82,alpha1!$B82:$AA82)</f>
        <v>8</v>
      </c>
      <c r="BJ82" s="85">
        <f>RANK(alpha1!U82,alpha1!$B82:$AA82)</f>
        <v>1</v>
      </c>
      <c r="BK82" s="85">
        <f>RANK(alpha1!V82,alpha1!$B82:$AA82)</f>
        <v>7</v>
      </c>
      <c r="BL82" s="85">
        <f>RANK(alpha1!W82,alpha1!$B82:$AA82)</f>
        <v>4</v>
      </c>
      <c r="BM82" s="85">
        <f>RANK(alpha1!X82,alpha1!$B82:$AA82)</f>
        <v>6</v>
      </c>
      <c r="BN82" s="85">
        <f>RANK(alpha1!Y82,alpha1!$B82:$AA82)</f>
        <v>5</v>
      </c>
      <c r="BO82" s="85">
        <f>RANK(alpha1!Z82,alpha1!$B82:$AA82)</f>
        <v>2</v>
      </c>
      <c r="BP82" s="85">
        <f>RANK(alpha1!AA82,alpha1!$B82:$AA82)</f>
        <v>3</v>
      </c>
    </row>
    <row r="83" spans="1:68" ht="90" customHeight="1" x14ac:dyDescent="0.25">
      <c r="A83" s="35"/>
      <c r="B83" s="34"/>
      <c r="C83" s="32"/>
      <c r="D83" s="32"/>
      <c r="E83" s="32"/>
      <c r="F83" s="32"/>
      <c r="G83" s="32"/>
      <c r="H83" s="32"/>
      <c r="I83" s="32"/>
      <c r="J83" s="32"/>
      <c r="K83" s="32"/>
      <c r="L83" s="32"/>
      <c r="M83" s="32"/>
    </row>
    <row r="84" spans="1:68" ht="90" customHeight="1" x14ac:dyDescent="0.25">
      <c r="A84" s="35"/>
      <c r="B84" s="34"/>
      <c r="C84" s="32"/>
      <c r="D84" s="32"/>
      <c r="E84" s="32"/>
      <c r="F84" s="32"/>
      <c r="G84" s="32"/>
      <c r="H84" s="32"/>
      <c r="I84" s="32"/>
      <c r="J84" s="32"/>
      <c r="K84" s="32"/>
      <c r="L84" s="32"/>
      <c r="M84" s="32"/>
    </row>
    <row r="85" spans="1:68" ht="90" customHeight="1" x14ac:dyDescent="0.25">
      <c r="A85" s="35"/>
      <c r="B85" s="34"/>
      <c r="C85" s="32"/>
      <c r="D85" s="32"/>
      <c r="E85" s="32"/>
      <c r="F85" s="32"/>
      <c r="G85" s="32"/>
      <c r="H85" s="32"/>
      <c r="I85" s="32"/>
      <c r="J85" s="32"/>
      <c r="K85" s="32"/>
      <c r="L85" s="32"/>
      <c r="M85" s="32"/>
    </row>
    <row r="86" spans="1:68" ht="90" customHeight="1" x14ac:dyDescent="0.25">
      <c r="A86" s="35"/>
      <c r="B86" s="34"/>
      <c r="C86" s="32"/>
      <c r="D86" s="32"/>
      <c r="E86" s="32"/>
      <c r="F86" s="32"/>
      <c r="G86" s="32"/>
      <c r="H86" s="32"/>
      <c r="I86" s="32"/>
      <c r="J86" s="32"/>
      <c r="K86" s="32"/>
      <c r="L86" s="32"/>
      <c r="M86" s="32"/>
    </row>
    <row r="87" spans="1:68" ht="90" customHeight="1" x14ac:dyDescent="0.25">
      <c r="A87" s="35"/>
      <c r="B87" s="34"/>
      <c r="C87" s="32"/>
      <c r="D87" s="32"/>
      <c r="E87" s="32"/>
      <c r="F87" s="32"/>
      <c r="G87" s="32"/>
      <c r="H87" s="32"/>
      <c r="I87" s="32"/>
      <c r="J87" s="32"/>
      <c r="K87" s="32"/>
      <c r="L87" s="32"/>
      <c r="M87" s="32"/>
    </row>
    <row r="88" spans="1:68" ht="90" customHeight="1" x14ac:dyDescent="0.25">
      <c r="A88" s="35"/>
      <c r="B88" s="34"/>
      <c r="C88" s="32"/>
      <c r="D88" s="32"/>
      <c r="E88" s="32"/>
      <c r="F88" s="32"/>
      <c r="G88" s="32"/>
      <c r="H88" s="32"/>
      <c r="I88" s="32"/>
      <c r="J88" s="32"/>
      <c r="K88" s="32"/>
      <c r="L88" s="32"/>
      <c r="M88" s="32"/>
    </row>
    <row r="89" spans="1:68" ht="90" customHeight="1" x14ac:dyDescent="0.25">
      <c r="A89" s="35"/>
      <c r="B89" s="34"/>
      <c r="C89" s="32"/>
      <c r="D89" s="32"/>
      <c r="E89" s="32"/>
      <c r="F89" s="32"/>
      <c r="G89" s="32"/>
      <c r="H89" s="32"/>
      <c r="I89" s="32"/>
      <c r="J89" s="32"/>
      <c r="K89" s="32"/>
      <c r="L89" s="32"/>
      <c r="M89" s="32"/>
    </row>
    <row r="90" spans="1:68" ht="90" customHeight="1" x14ac:dyDescent="0.25">
      <c r="A90" s="35"/>
      <c r="B90" s="34"/>
      <c r="C90" s="32"/>
      <c r="D90" s="32"/>
      <c r="E90" s="32"/>
      <c r="F90" s="32"/>
      <c r="G90" s="32"/>
      <c r="H90" s="32"/>
      <c r="I90" s="32"/>
      <c r="J90" s="32"/>
      <c r="K90" s="32"/>
      <c r="L90" s="32"/>
      <c r="M90" s="32"/>
    </row>
    <row r="91" spans="1:68" ht="90" customHeight="1" x14ac:dyDescent="0.25">
      <c r="A91" s="35"/>
      <c r="B91" s="34"/>
      <c r="C91" s="32"/>
      <c r="D91" s="32"/>
      <c r="E91" s="32"/>
      <c r="F91" s="32"/>
      <c r="G91" s="32"/>
      <c r="H91" s="32"/>
      <c r="I91" s="32"/>
      <c r="J91" s="32"/>
      <c r="K91" s="32"/>
      <c r="L91" s="32"/>
      <c r="M91" s="32"/>
    </row>
    <row r="92" spans="1:68" ht="90" customHeight="1" x14ac:dyDescent="0.25">
      <c r="A92" s="35"/>
      <c r="B92" s="34"/>
      <c r="C92" s="32"/>
      <c r="D92" s="32"/>
      <c r="E92" s="32"/>
      <c r="F92" s="32"/>
      <c r="G92" s="32"/>
      <c r="H92" s="32"/>
      <c r="I92" s="32"/>
      <c r="J92" s="32"/>
      <c r="K92" s="32"/>
      <c r="L92" s="32"/>
      <c r="M92" s="32"/>
    </row>
    <row r="93" spans="1:68" ht="90" customHeight="1" x14ac:dyDescent="0.25">
      <c r="A93" s="35"/>
      <c r="B93" s="34"/>
      <c r="C93" s="32"/>
      <c r="D93" s="32"/>
      <c r="E93" s="32"/>
      <c r="F93" s="32"/>
      <c r="G93" s="32"/>
      <c r="H93" s="32"/>
      <c r="I93" s="32"/>
      <c r="J93" s="32"/>
      <c r="K93" s="32"/>
      <c r="L93" s="32"/>
      <c r="M93" s="32"/>
    </row>
    <row r="94" spans="1:68" ht="90" customHeight="1" x14ac:dyDescent="0.25">
      <c r="A94" s="35"/>
      <c r="B94" s="34"/>
      <c r="C94" s="32"/>
      <c r="D94" s="32"/>
      <c r="E94" s="32"/>
      <c r="F94" s="32"/>
      <c r="G94" s="32"/>
      <c r="H94" s="32"/>
      <c r="I94" s="32"/>
      <c r="J94" s="32"/>
      <c r="K94" s="32"/>
      <c r="L94" s="32"/>
      <c r="M94" s="32"/>
    </row>
    <row r="95" spans="1:68" ht="90" customHeight="1" x14ac:dyDescent="0.25">
      <c r="A95" s="35"/>
      <c r="B95" s="34"/>
      <c r="C95" s="32"/>
      <c r="D95" s="32"/>
      <c r="E95" s="32"/>
      <c r="F95" s="32"/>
      <c r="G95" s="32"/>
      <c r="H95" s="32"/>
      <c r="I95" s="32"/>
      <c r="J95" s="32"/>
      <c r="K95" s="32"/>
      <c r="L95" s="32"/>
      <c r="M95" s="32"/>
    </row>
    <row r="96" spans="1:68" ht="90" customHeight="1" x14ac:dyDescent="0.25">
      <c r="A96" s="35"/>
      <c r="B96" s="34"/>
      <c r="C96" s="32"/>
      <c r="D96" s="32"/>
      <c r="E96" s="32"/>
      <c r="F96" s="32"/>
      <c r="G96" s="32"/>
      <c r="H96" s="32"/>
      <c r="I96" s="32"/>
      <c r="J96" s="32"/>
      <c r="K96" s="32"/>
      <c r="L96" s="32"/>
      <c r="M96" s="32"/>
    </row>
    <row r="97" spans="1:13" ht="90" customHeight="1" x14ac:dyDescent="0.25">
      <c r="A97" s="35"/>
      <c r="B97" s="34"/>
      <c r="C97" s="32"/>
      <c r="D97" s="32"/>
      <c r="E97" s="32"/>
      <c r="F97" s="32"/>
      <c r="G97" s="32"/>
      <c r="H97" s="32"/>
      <c r="I97" s="32"/>
      <c r="J97" s="32"/>
      <c r="K97" s="32"/>
      <c r="L97" s="32"/>
      <c r="M97" s="32"/>
    </row>
    <row r="98" spans="1:13" ht="90" customHeight="1" x14ac:dyDescent="0.25">
      <c r="A98" s="35"/>
      <c r="B98" s="34"/>
      <c r="C98" s="32"/>
      <c r="D98" s="32"/>
      <c r="E98" s="32"/>
      <c r="F98" s="32"/>
      <c r="G98" s="32"/>
      <c r="H98" s="32"/>
      <c r="I98" s="32"/>
      <c r="J98" s="32"/>
      <c r="K98" s="32"/>
      <c r="L98" s="32"/>
      <c r="M98" s="32"/>
    </row>
    <row r="99" spans="1:13" ht="90" customHeight="1" x14ac:dyDescent="0.25">
      <c r="A99" s="35"/>
      <c r="B99" s="34"/>
      <c r="C99" s="32"/>
      <c r="D99" s="32"/>
      <c r="E99" s="32"/>
      <c r="F99" s="32"/>
      <c r="G99" s="32"/>
      <c r="H99" s="32"/>
      <c r="I99" s="32"/>
      <c r="J99" s="32"/>
      <c r="K99" s="32"/>
      <c r="L99" s="32"/>
      <c r="M99" s="32"/>
    </row>
    <row r="100" spans="1:13" ht="90" customHeight="1" x14ac:dyDescent="0.25">
      <c r="A100" s="35"/>
      <c r="B100" s="34"/>
      <c r="C100" s="32"/>
      <c r="D100" s="32"/>
      <c r="E100" s="32"/>
      <c r="F100" s="32"/>
      <c r="G100" s="32"/>
      <c r="H100" s="32"/>
      <c r="I100" s="32"/>
      <c r="J100" s="32"/>
      <c r="K100" s="32"/>
      <c r="L100" s="32"/>
      <c r="M100" s="32"/>
    </row>
    <row r="101" spans="1:13" ht="90" customHeight="1" x14ac:dyDescent="0.25">
      <c r="A101" s="35"/>
      <c r="B101" s="34"/>
      <c r="C101" s="32"/>
      <c r="D101" s="32"/>
      <c r="E101" s="32"/>
      <c r="F101" s="32"/>
      <c r="G101" s="32"/>
      <c r="H101" s="32"/>
      <c r="I101" s="32"/>
      <c r="J101" s="32"/>
      <c r="K101" s="32"/>
      <c r="L101" s="32"/>
      <c r="M101" s="32"/>
    </row>
    <row r="102" spans="1:13" ht="90" customHeight="1" x14ac:dyDescent="0.25">
      <c r="A102" s="35"/>
      <c r="B102" s="34"/>
      <c r="C102" s="32"/>
      <c r="D102" s="32"/>
      <c r="E102" s="32"/>
      <c r="F102" s="32"/>
      <c r="G102" s="32"/>
      <c r="H102" s="32"/>
      <c r="I102" s="32"/>
      <c r="J102" s="32"/>
      <c r="K102" s="32"/>
      <c r="L102" s="32"/>
      <c r="M102" s="32"/>
    </row>
    <row r="103" spans="1:13" ht="90" customHeight="1" x14ac:dyDescent="0.25">
      <c r="A103" s="35"/>
      <c r="B103" s="34"/>
      <c r="C103" s="32"/>
      <c r="D103" s="32"/>
      <c r="E103" s="32"/>
      <c r="F103" s="32"/>
      <c r="G103" s="32"/>
      <c r="H103" s="32"/>
      <c r="I103" s="32"/>
      <c r="J103" s="32"/>
      <c r="K103" s="32"/>
      <c r="L103" s="32"/>
      <c r="M103" s="32"/>
    </row>
    <row r="104" spans="1:13" ht="90" customHeight="1" x14ac:dyDescent="0.25">
      <c r="A104" s="35"/>
      <c r="B104" s="34"/>
      <c r="C104" s="32"/>
      <c r="D104" s="32"/>
      <c r="E104" s="32"/>
      <c r="F104" s="32"/>
      <c r="G104" s="32"/>
      <c r="H104" s="32"/>
      <c r="I104" s="32"/>
      <c r="J104" s="32"/>
      <c r="K104" s="32"/>
      <c r="L104" s="32"/>
      <c r="M104" s="32"/>
    </row>
    <row r="105" spans="1:13" ht="90" customHeight="1" x14ac:dyDescent="0.25">
      <c r="A105" s="35"/>
      <c r="B105" s="34"/>
      <c r="C105" s="32"/>
      <c r="D105" s="32"/>
      <c r="E105" s="32"/>
      <c r="F105" s="32"/>
      <c r="G105" s="32"/>
      <c r="H105" s="32"/>
      <c r="I105" s="32"/>
      <c r="J105" s="32"/>
      <c r="K105" s="32"/>
      <c r="L105" s="32"/>
      <c r="M105" s="32"/>
    </row>
    <row r="106" spans="1:13" ht="90" customHeight="1" x14ac:dyDescent="0.25">
      <c r="A106" s="35"/>
      <c r="B106" s="34"/>
      <c r="C106" s="32"/>
      <c r="D106" s="32"/>
      <c r="E106" s="32"/>
      <c r="F106" s="32"/>
      <c r="G106" s="32"/>
      <c r="H106" s="32"/>
      <c r="I106" s="32"/>
      <c r="J106" s="32"/>
      <c r="K106" s="32"/>
      <c r="L106" s="32"/>
      <c r="M106" s="32"/>
    </row>
    <row r="107" spans="1:13" ht="90" customHeight="1" x14ac:dyDescent="0.25">
      <c r="A107" s="35"/>
      <c r="B107" s="34"/>
      <c r="C107" s="32"/>
      <c r="D107" s="32"/>
      <c r="E107" s="32"/>
      <c r="F107" s="32"/>
      <c r="G107" s="32"/>
      <c r="H107" s="32"/>
      <c r="I107" s="32"/>
      <c r="J107" s="32"/>
      <c r="K107" s="32"/>
      <c r="L107" s="32"/>
      <c r="M107" s="32"/>
    </row>
    <row r="108" spans="1:13" ht="90" customHeight="1" x14ac:dyDescent="0.25">
      <c r="A108" s="35"/>
      <c r="B108" s="34"/>
      <c r="C108" s="32"/>
      <c r="D108" s="32"/>
      <c r="E108" s="32"/>
      <c r="F108" s="32"/>
      <c r="G108" s="32"/>
      <c r="H108" s="32"/>
      <c r="I108" s="32"/>
      <c r="J108" s="32"/>
      <c r="K108" s="32"/>
      <c r="L108" s="32"/>
      <c r="M108" s="32"/>
    </row>
    <row r="109" spans="1:13" ht="90" customHeight="1" x14ac:dyDescent="0.25">
      <c r="A109" s="35"/>
      <c r="B109" s="34"/>
      <c r="C109" s="32"/>
      <c r="D109" s="32"/>
      <c r="E109" s="32"/>
      <c r="F109" s="32"/>
      <c r="G109" s="32"/>
      <c r="H109" s="32"/>
      <c r="I109" s="32"/>
      <c r="J109" s="32"/>
      <c r="K109" s="32"/>
      <c r="L109" s="32"/>
      <c r="M109" s="32"/>
    </row>
    <row r="110" spans="1:13" ht="90" customHeight="1" x14ac:dyDescent="0.25">
      <c r="A110" s="35"/>
      <c r="B110" s="34"/>
      <c r="C110" s="32"/>
      <c r="D110" s="32"/>
      <c r="E110" s="32"/>
      <c r="F110" s="32"/>
      <c r="G110" s="32"/>
      <c r="H110" s="32"/>
      <c r="I110" s="32"/>
      <c r="J110" s="32"/>
      <c r="K110" s="32"/>
      <c r="L110" s="32"/>
      <c r="M110" s="32"/>
    </row>
    <row r="111" spans="1:13" ht="90" customHeight="1" x14ac:dyDescent="0.25">
      <c r="A111" s="35"/>
      <c r="B111" s="34"/>
      <c r="C111" s="32"/>
      <c r="D111" s="32"/>
      <c r="E111" s="32"/>
      <c r="F111" s="32"/>
      <c r="G111" s="32"/>
      <c r="H111" s="32"/>
      <c r="I111" s="32"/>
      <c r="J111" s="32"/>
      <c r="K111" s="32"/>
      <c r="L111" s="32"/>
      <c r="M111" s="32"/>
    </row>
    <row r="112" spans="1:13" ht="90" customHeight="1" x14ac:dyDescent="0.25">
      <c r="A112" s="35"/>
      <c r="B112" s="34"/>
      <c r="C112" s="32"/>
      <c r="D112" s="32"/>
      <c r="E112" s="32"/>
      <c r="F112" s="32"/>
      <c r="G112" s="32"/>
      <c r="H112" s="32"/>
      <c r="I112" s="32"/>
      <c r="J112" s="32"/>
      <c r="K112" s="32"/>
      <c r="L112" s="32"/>
      <c r="M112" s="32"/>
    </row>
    <row r="113" spans="1:13" ht="90" customHeight="1" x14ac:dyDescent="0.25">
      <c r="A113" s="35"/>
      <c r="B113" s="34"/>
      <c r="C113" s="32"/>
      <c r="D113" s="32"/>
      <c r="E113" s="32"/>
      <c r="F113" s="32"/>
      <c r="G113" s="32"/>
      <c r="H113" s="32"/>
      <c r="I113" s="32"/>
      <c r="J113" s="32"/>
      <c r="K113" s="32"/>
      <c r="L113" s="32"/>
      <c r="M113" s="32"/>
    </row>
    <row r="114" spans="1:13" ht="90" customHeight="1" x14ac:dyDescent="0.25">
      <c r="A114" s="35"/>
      <c r="B114" s="34"/>
      <c r="C114" s="32"/>
      <c r="D114" s="32"/>
      <c r="E114" s="32"/>
      <c r="F114" s="32"/>
      <c r="G114" s="32"/>
      <c r="H114" s="32"/>
      <c r="I114" s="32"/>
      <c r="J114" s="32"/>
      <c r="K114" s="32"/>
      <c r="L114" s="32"/>
      <c r="M114" s="32"/>
    </row>
    <row r="115" spans="1:13" ht="90" customHeight="1" x14ac:dyDescent="0.25">
      <c r="A115" s="35"/>
      <c r="B115" s="34"/>
      <c r="C115" s="32"/>
      <c r="D115" s="32"/>
      <c r="E115" s="32"/>
      <c r="F115" s="32"/>
      <c r="G115" s="32"/>
      <c r="H115" s="32"/>
      <c r="I115" s="32"/>
      <c r="J115" s="32"/>
      <c r="K115" s="32"/>
      <c r="L115" s="32"/>
      <c r="M115" s="32"/>
    </row>
    <row r="116" spans="1:13" ht="90" customHeight="1" x14ac:dyDescent="0.25">
      <c r="A116" s="35"/>
      <c r="B116" s="34"/>
      <c r="C116" s="32"/>
      <c r="D116" s="32"/>
      <c r="E116" s="32"/>
      <c r="F116" s="32"/>
      <c r="G116" s="32"/>
      <c r="H116" s="32"/>
      <c r="I116" s="32"/>
      <c r="J116" s="32"/>
      <c r="K116" s="32"/>
      <c r="L116" s="32"/>
      <c r="M116" s="32"/>
    </row>
    <row r="117" spans="1:13" ht="90" customHeight="1" x14ac:dyDescent="0.25">
      <c r="A117" s="35"/>
      <c r="B117" s="34"/>
      <c r="C117" s="32"/>
      <c r="D117" s="32"/>
      <c r="E117" s="32"/>
      <c r="F117" s="32"/>
      <c r="G117" s="32"/>
      <c r="H117" s="32"/>
      <c r="I117" s="32"/>
      <c r="J117" s="32"/>
      <c r="K117" s="32"/>
      <c r="L117" s="32"/>
      <c r="M117" s="32"/>
    </row>
    <row r="118" spans="1:13" ht="90" customHeight="1" x14ac:dyDescent="0.25">
      <c r="A118" s="35"/>
      <c r="B118" s="34"/>
      <c r="C118" s="32"/>
      <c r="D118" s="32"/>
      <c r="E118" s="32"/>
      <c r="F118" s="32"/>
      <c r="G118" s="32"/>
      <c r="H118" s="32"/>
      <c r="I118" s="32"/>
      <c r="J118" s="32"/>
      <c r="K118" s="32"/>
      <c r="L118" s="32"/>
      <c r="M118" s="32"/>
    </row>
    <row r="119" spans="1:13" ht="90" customHeight="1" x14ac:dyDescent="0.25">
      <c r="A119" s="35"/>
      <c r="B119" s="34"/>
      <c r="C119" s="32"/>
      <c r="D119" s="32"/>
      <c r="E119" s="32"/>
      <c r="F119" s="32"/>
      <c r="G119" s="32"/>
      <c r="H119" s="32"/>
      <c r="I119" s="32"/>
      <c r="J119" s="32"/>
      <c r="K119" s="32"/>
      <c r="L119" s="32"/>
      <c r="M119" s="32"/>
    </row>
    <row r="120" spans="1:13" ht="90" customHeight="1" x14ac:dyDescent="0.25">
      <c r="A120" s="35"/>
      <c r="B120" s="34"/>
      <c r="C120" s="32"/>
      <c r="D120" s="32"/>
      <c r="E120" s="32"/>
      <c r="F120" s="32"/>
      <c r="G120" s="32"/>
      <c r="H120" s="32"/>
      <c r="I120" s="32"/>
      <c r="J120" s="32"/>
      <c r="K120" s="32"/>
      <c r="L120" s="32"/>
      <c r="M120" s="32"/>
    </row>
    <row r="121" spans="1:13" ht="90" customHeight="1" x14ac:dyDescent="0.25">
      <c r="A121" s="35"/>
      <c r="B121" s="34"/>
      <c r="C121" s="32"/>
      <c r="D121" s="32"/>
      <c r="E121" s="32"/>
      <c r="F121" s="32"/>
      <c r="G121" s="32"/>
      <c r="H121" s="32"/>
      <c r="I121" s="32"/>
      <c r="J121" s="32"/>
      <c r="K121" s="32"/>
      <c r="L121" s="32"/>
      <c r="M121" s="32"/>
    </row>
    <row r="122" spans="1:13" ht="90" customHeight="1" x14ac:dyDescent="0.25">
      <c r="A122" s="35"/>
      <c r="B122" s="34"/>
      <c r="C122" s="32"/>
      <c r="D122" s="32"/>
      <c r="E122" s="32"/>
      <c r="F122" s="32"/>
      <c r="G122" s="32"/>
      <c r="H122" s="32"/>
      <c r="I122" s="32"/>
      <c r="J122" s="32"/>
      <c r="K122" s="32"/>
      <c r="L122" s="32"/>
      <c r="M122" s="32"/>
    </row>
    <row r="123" spans="1:13" ht="90" customHeight="1" x14ac:dyDescent="0.25">
      <c r="A123" s="35"/>
      <c r="B123" s="34"/>
      <c r="C123" s="32"/>
      <c r="D123" s="32"/>
      <c r="E123" s="32"/>
      <c r="F123" s="32"/>
      <c r="G123" s="32"/>
      <c r="H123" s="32"/>
      <c r="I123" s="32"/>
      <c r="J123" s="32"/>
      <c r="K123" s="32"/>
      <c r="L123" s="32"/>
      <c r="M123" s="32"/>
    </row>
    <row r="124" spans="1:13" ht="90" customHeight="1" x14ac:dyDescent="0.25">
      <c r="A124" s="35"/>
      <c r="B124" s="34"/>
      <c r="C124" s="32"/>
      <c r="D124" s="32"/>
      <c r="E124" s="32"/>
      <c r="F124" s="32"/>
      <c r="G124" s="32"/>
      <c r="H124" s="32"/>
      <c r="I124" s="32"/>
      <c r="J124" s="32"/>
      <c r="K124" s="32"/>
      <c r="L124" s="32"/>
      <c r="M124" s="32"/>
    </row>
    <row r="125" spans="1:13" ht="90" customHeight="1" x14ac:dyDescent="0.25">
      <c r="A125" s="35"/>
      <c r="B125" s="34"/>
      <c r="C125" s="32"/>
      <c r="D125" s="32"/>
      <c r="E125" s="32"/>
      <c r="F125" s="32"/>
      <c r="G125" s="32"/>
      <c r="H125" s="32"/>
      <c r="I125" s="32"/>
      <c r="J125" s="32"/>
      <c r="K125" s="32"/>
      <c r="L125" s="32"/>
      <c r="M125" s="32"/>
    </row>
    <row r="126" spans="1:13" ht="90" customHeight="1" x14ac:dyDescent="0.25">
      <c r="A126" s="35"/>
      <c r="B126" s="34"/>
      <c r="C126" s="32"/>
      <c r="D126" s="32"/>
      <c r="E126" s="32"/>
      <c r="F126" s="32"/>
      <c r="G126" s="32"/>
      <c r="H126" s="32"/>
      <c r="I126" s="32"/>
      <c r="J126" s="32"/>
      <c r="K126" s="32"/>
      <c r="L126" s="32"/>
      <c r="M126" s="32"/>
    </row>
    <row r="127" spans="1:13" ht="90" customHeight="1" x14ac:dyDescent="0.25">
      <c r="A127" s="35"/>
      <c r="B127" s="34"/>
      <c r="C127" s="32"/>
      <c r="D127" s="32"/>
      <c r="E127" s="32"/>
      <c r="F127" s="32"/>
      <c r="G127" s="32"/>
      <c r="H127" s="32"/>
      <c r="I127" s="32"/>
      <c r="J127" s="32"/>
      <c r="K127" s="32"/>
      <c r="L127" s="32"/>
      <c r="M127" s="32"/>
    </row>
    <row r="128" spans="1:13" ht="90" customHeight="1" x14ac:dyDescent="0.25">
      <c r="A128" s="35"/>
      <c r="B128" s="34"/>
      <c r="C128" s="32"/>
      <c r="D128" s="32"/>
      <c r="E128" s="32"/>
      <c r="F128" s="32"/>
      <c r="G128" s="32"/>
      <c r="H128" s="32"/>
      <c r="I128" s="32"/>
      <c r="J128" s="32"/>
      <c r="K128" s="32"/>
      <c r="L128" s="32"/>
      <c r="M128" s="32"/>
    </row>
    <row r="129" spans="1:13" ht="90" customHeight="1" x14ac:dyDescent="0.25">
      <c r="A129" s="35"/>
      <c r="B129" s="34"/>
      <c r="C129" s="32"/>
      <c r="D129" s="32"/>
      <c r="E129" s="32"/>
      <c r="F129" s="32"/>
      <c r="G129" s="32"/>
      <c r="H129" s="32"/>
      <c r="I129" s="32"/>
      <c r="J129" s="32"/>
      <c r="K129" s="32"/>
      <c r="L129" s="32"/>
      <c r="M129" s="32"/>
    </row>
    <row r="130" spans="1:13" ht="90" customHeight="1" x14ac:dyDescent="0.25">
      <c r="A130" s="35"/>
      <c r="B130" s="34"/>
      <c r="C130" s="32"/>
      <c r="D130" s="32"/>
      <c r="E130" s="32"/>
      <c r="F130" s="32"/>
      <c r="G130" s="32"/>
      <c r="H130" s="32"/>
      <c r="I130" s="32"/>
      <c r="J130" s="32"/>
      <c r="K130" s="32"/>
      <c r="L130" s="32"/>
      <c r="M130" s="32"/>
    </row>
    <row r="131" spans="1:13" ht="90" customHeight="1" x14ac:dyDescent="0.25">
      <c r="A131" s="35"/>
      <c r="B131" s="34"/>
      <c r="C131" s="32"/>
      <c r="D131" s="32"/>
      <c r="E131" s="32"/>
      <c r="F131" s="32"/>
      <c r="G131" s="32"/>
      <c r="H131" s="32"/>
      <c r="I131" s="32"/>
      <c r="J131" s="32"/>
      <c r="K131" s="32"/>
      <c r="L131" s="32"/>
      <c r="M131" s="32"/>
    </row>
    <row r="132" spans="1:13" ht="90" customHeight="1" x14ac:dyDescent="0.25">
      <c r="A132" s="35"/>
      <c r="B132" s="34"/>
      <c r="C132" s="32"/>
      <c r="D132" s="32"/>
      <c r="E132" s="32"/>
      <c r="F132" s="32"/>
      <c r="G132" s="32"/>
      <c r="H132" s="32"/>
      <c r="I132" s="32"/>
      <c r="J132" s="32"/>
      <c r="K132" s="32"/>
      <c r="L132" s="32"/>
      <c r="M132" s="32"/>
    </row>
    <row r="133" spans="1:13" ht="90" customHeight="1" x14ac:dyDescent="0.25">
      <c r="A133" s="35"/>
      <c r="B133" s="34"/>
      <c r="C133" s="32"/>
      <c r="D133" s="32"/>
      <c r="E133" s="32"/>
      <c r="F133" s="32"/>
      <c r="G133" s="32"/>
      <c r="H133" s="32"/>
      <c r="I133" s="32"/>
      <c r="J133" s="32"/>
      <c r="K133" s="32"/>
      <c r="L133" s="32"/>
      <c r="M133" s="32"/>
    </row>
    <row r="134" spans="1:13" ht="90" customHeight="1" x14ac:dyDescent="0.25">
      <c r="A134" s="35"/>
      <c r="B134" s="34"/>
      <c r="C134" s="32"/>
      <c r="D134" s="32"/>
      <c r="E134" s="32"/>
      <c r="F134" s="32"/>
      <c r="G134" s="32"/>
      <c r="H134" s="32"/>
      <c r="I134" s="32"/>
      <c r="J134" s="32"/>
      <c r="K134" s="32"/>
      <c r="L134" s="32"/>
      <c r="M134" s="32"/>
    </row>
    <row r="135" spans="1:13" ht="90" customHeight="1" x14ac:dyDescent="0.25">
      <c r="A135" s="35"/>
      <c r="B135" s="34"/>
      <c r="C135" s="32"/>
      <c r="D135" s="32"/>
      <c r="E135" s="32"/>
      <c r="F135" s="32"/>
      <c r="G135" s="32"/>
      <c r="H135" s="32"/>
      <c r="I135" s="32"/>
      <c r="J135" s="32"/>
      <c r="K135" s="32"/>
      <c r="L135" s="32"/>
      <c r="M135" s="32"/>
    </row>
    <row r="136" spans="1:13" ht="90" customHeight="1" x14ac:dyDescent="0.25">
      <c r="A136" s="35"/>
      <c r="B136" s="34"/>
      <c r="C136" s="32"/>
      <c r="D136" s="32"/>
      <c r="E136" s="32"/>
      <c r="F136" s="32"/>
      <c r="G136" s="32"/>
      <c r="H136" s="32"/>
      <c r="I136" s="32"/>
      <c r="J136" s="32"/>
      <c r="K136" s="32"/>
      <c r="L136" s="32"/>
      <c r="M136" s="32"/>
    </row>
    <row r="137" spans="1:13" ht="90" customHeight="1" x14ac:dyDescent="0.25">
      <c r="A137" s="35"/>
      <c r="B137" s="34"/>
      <c r="C137" s="32"/>
      <c r="D137" s="32"/>
      <c r="E137" s="32"/>
      <c r="F137" s="32"/>
      <c r="G137" s="32"/>
      <c r="H137" s="32"/>
      <c r="I137" s="32"/>
      <c r="J137" s="32"/>
      <c r="K137" s="32"/>
      <c r="L137" s="32"/>
      <c r="M137" s="32"/>
    </row>
    <row r="138" spans="1:13" ht="90" customHeight="1" x14ac:dyDescent="0.25">
      <c r="A138" s="35"/>
      <c r="B138" s="34"/>
      <c r="C138" s="32"/>
      <c r="D138" s="32"/>
      <c r="E138" s="32"/>
      <c r="F138" s="32"/>
      <c r="G138" s="32"/>
      <c r="H138" s="32"/>
      <c r="I138" s="32"/>
      <c r="J138" s="32"/>
      <c r="K138" s="32"/>
      <c r="L138" s="32"/>
      <c r="M138" s="32"/>
    </row>
    <row r="139" spans="1:13" ht="90" customHeight="1" x14ac:dyDescent="0.25">
      <c r="A139" s="35"/>
      <c r="B139" s="34"/>
      <c r="C139" s="32"/>
      <c r="D139" s="32"/>
      <c r="E139" s="32"/>
      <c r="F139" s="32"/>
      <c r="G139" s="32"/>
      <c r="H139" s="32"/>
      <c r="I139" s="32"/>
      <c r="J139" s="32"/>
      <c r="K139" s="32"/>
      <c r="L139" s="32"/>
      <c r="M139" s="32"/>
    </row>
    <row r="140" spans="1:13" ht="90" customHeight="1" x14ac:dyDescent="0.25">
      <c r="A140" s="35"/>
      <c r="B140" s="34"/>
      <c r="C140" s="32"/>
      <c r="D140" s="32"/>
      <c r="E140" s="32"/>
      <c r="F140" s="32"/>
      <c r="G140" s="32"/>
      <c r="H140" s="32"/>
      <c r="I140" s="32"/>
      <c r="J140" s="32"/>
      <c r="K140" s="32"/>
      <c r="L140" s="32"/>
      <c r="M140" s="32"/>
    </row>
    <row r="141" spans="1:13" ht="90" customHeight="1" x14ac:dyDescent="0.25">
      <c r="A141" s="35"/>
      <c r="B141" s="34"/>
      <c r="C141" s="32"/>
      <c r="D141" s="32"/>
      <c r="E141" s="32"/>
      <c r="F141" s="32"/>
      <c r="G141" s="32"/>
      <c r="H141" s="32"/>
      <c r="I141" s="32"/>
      <c r="J141" s="32"/>
      <c r="K141" s="32"/>
      <c r="L141" s="32"/>
      <c r="M141" s="32"/>
    </row>
    <row r="142" spans="1:13" ht="90" customHeight="1" x14ac:dyDescent="0.25">
      <c r="A142" s="35"/>
      <c r="B142" s="34"/>
      <c r="C142" s="32"/>
      <c r="D142" s="32"/>
      <c r="E142" s="32"/>
      <c r="F142" s="32"/>
      <c r="G142" s="32"/>
      <c r="H142" s="32"/>
      <c r="I142" s="32"/>
      <c r="J142" s="32"/>
      <c r="K142" s="32"/>
      <c r="L142" s="32"/>
      <c r="M142" s="32"/>
    </row>
    <row r="143" spans="1:13" ht="90" customHeight="1" x14ac:dyDescent="0.25">
      <c r="A143" s="35"/>
      <c r="B143" s="34"/>
      <c r="C143" s="32"/>
      <c r="D143" s="32"/>
      <c r="E143" s="32"/>
      <c r="F143" s="32"/>
      <c r="G143" s="32"/>
      <c r="H143" s="32"/>
      <c r="I143" s="32"/>
      <c r="J143" s="32"/>
      <c r="K143" s="32"/>
      <c r="L143" s="32"/>
      <c r="M143" s="32"/>
    </row>
    <row r="144" spans="1:13" ht="90" customHeight="1" x14ac:dyDescent="0.25">
      <c r="A144" s="35"/>
      <c r="B144" s="34"/>
      <c r="C144" s="32"/>
      <c r="D144" s="32"/>
      <c r="E144" s="32"/>
      <c r="F144" s="32"/>
      <c r="G144" s="32"/>
      <c r="H144" s="32"/>
      <c r="I144" s="32"/>
      <c r="J144" s="32"/>
      <c r="K144" s="32"/>
      <c r="L144" s="32"/>
      <c r="M144" s="32"/>
    </row>
    <row r="145" spans="1:13" ht="90" customHeight="1" x14ac:dyDescent="0.25">
      <c r="A145" s="35"/>
      <c r="B145" s="34"/>
      <c r="C145" s="32"/>
      <c r="D145" s="32"/>
      <c r="E145" s="32"/>
      <c r="F145" s="32"/>
      <c r="G145" s="32"/>
      <c r="H145" s="32"/>
      <c r="I145" s="32"/>
      <c r="J145" s="32"/>
      <c r="K145" s="32"/>
      <c r="L145" s="32"/>
      <c r="M145" s="32"/>
    </row>
    <row r="146" spans="1:13" ht="90" customHeight="1" x14ac:dyDescent="0.25">
      <c r="A146" s="35"/>
      <c r="B146" s="34"/>
      <c r="C146" s="32"/>
      <c r="D146" s="32"/>
      <c r="E146" s="32"/>
      <c r="F146" s="32"/>
      <c r="G146" s="32"/>
      <c r="H146" s="32"/>
      <c r="I146" s="32"/>
      <c r="J146" s="32"/>
      <c r="K146" s="32"/>
      <c r="L146" s="32"/>
      <c r="M146" s="32"/>
    </row>
    <row r="147" spans="1:13" ht="90" customHeight="1" x14ac:dyDescent="0.25">
      <c r="A147" s="35"/>
      <c r="B147" s="34"/>
      <c r="C147" s="32"/>
      <c r="D147" s="32"/>
      <c r="E147" s="32"/>
      <c r="F147" s="32"/>
      <c r="G147" s="32"/>
      <c r="H147" s="32"/>
      <c r="I147" s="32"/>
      <c r="J147" s="32"/>
      <c r="K147" s="32"/>
      <c r="L147" s="32"/>
      <c r="M147" s="32"/>
    </row>
    <row r="148" spans="1:13" ht="90" customHeight="1" x14ac:dyDescent="0.25">
      <c r="A148" s="35"/>
      <c r="B148" s="34"/>
      <c r="C148" s="32"/>
      <c r="D148" s="32"/>
      <c r="E148" s="32"/>
      <c r="F148" s="32"/>
      <c r="G148" s="32"/>
      <c r="H148" s="32"/>
      <c r="I148" s="32"/>
      <c r="J148" s="32"/>
      <c r="K148" s="32"/>
      <c r="L148" s="32"/>
      <c r="M148" s="32"/>
    </row>
    <row r="149" spans="1:13" ht="90" customHeight="1" x14ac:dyDescent="0.25">
      <c r="A149" s="35"/>
      <c r="B149" s="34"/>
      <c r="C149" s="32"/>
      <c r="D149" s="32"/>
      <c r="E149" s="32"/>
      <c r="F149" s="32"/>
      <c r="G149" s="32"/>
      <c r="H149" s="32"/>
      <c r="I149" s="32"/>
      <c r="J149" s="32"/>
      <c r="K149" s="32"/>
      <c r="L149" s="32"/>
      <c r="M149" s="32"/>
    </row>
    <row r="150" spans="1:13" ht="90" customHeight="1" x14ac:dyDescent="0.25">
      <c r="A150" s="35"/>
      <c r="B150" s="34"/>
      <c r="C150" s="32"/>
      <c r="D150" s="32"/>
      <c r="E150" s="32"/>
      <c r="F150" s="32"/>
      <c r="G150" s="32"/>
      <c r="H150" s="32"/>
      <c r="I150" s="32"/>
      <c r="J150" s="32"/>
      <c r="K150" s="32"/>
      <c r="L150" s="32"/>
      <c r="M150" s="32"/>
    </row>
    <row r="151" spans="1:13" ht="90" customHeight="1" x14ac:dyDescent="0.25">
      <c r="A151" s="35"/>
      <c r="B151" s="34"/>
      <c r="C151" s="32"/>
      <c r="D151" s="32"/>
      <c r="E151" s="32"/>
      <c r="F151" s="32"/>
      <c r="G151" s="32"/>
      <c r="H151" s="32"/>
      <c r="I151" s="32"/>
      <c r="J151" s="32"/>
      <c r="K151" s="32"/>
      <c r="L151" s="32"/>
      <c r="M151" s="32"/>
    </row>
    <row r="152" spans="1:13" ht="90" customHeight="1" x14ac:dyDescent="0.25">
      <c r="A152" s="35"/>
      <c r="B152" s="34"/>
      <c r="C152" s="32"/>
      <c r="D152" s="32"/>
      <c r="E152" s="32"/>
      <c r="F152" s="32"/>
      <c r="G152" s="32"/>
      <c r="H152" s="32"/>
      <c r="I152" s="32"/>
      <c r="J152" s="32"/>
      <c r="K152" s="32"/>
      <c r="L152" s="32"/>
      <c r="M152" s="32"/>
    </row>
    <row r="153" spans="1:13" ht="90" customHeight="1" x14ac:dyDescent="0.25">
      <c r="A153" s="35"/>
      <c r="B153" s="34"/>
      <c r="C153" s="32"/>
      <c r="D153" s="32"/>
      <c r="E153" s="32"/>
      <c r="F153" s="32"/>
      <c r="G153" s="32"/>
      <c r="H153" s="32"/>
      <c r="I153" s="32"/>
      <c r="J153" s="32"/>
      <c r="K153" s="32"/>
      <c r="L153" s="32"/>
      <c r="M153" s="32"/>
    </row>
    <row r="154" spans="1:13" ht="90" customHeight="1" x14ac:dyDescent="0.25">
      <c r="A154" s="35"/>
      <c r="B154" s="34"/>
      <c r="C154" s="32"/>
      <c r="D154" s="32"/>
      <c r="E154" s="32"/>
      <c r="F154" s="32"/>
      <c r="G154" s="32"/>
      <c r="H154" s="32"/>
      <c r="I154" s="32"/>
      <c r="J154" s="32"/>
      <c r="K154" s="32"/>
      <c r="L154" s="32"/>
      <c r="M154" s="32"/>
    </row>
    <row r="155" spans="1:13" ht="90" customHeight="1" x14ac:dyDescent="0.25">
      <c r="A155" s="35"/>
      <c r="B155" s="34"/>
      <c r="C155" s="32"/>
      <c r="D155" s="32"/>
      <c r="E155" s="32"/>
      <c r="F155" s="32"/>
      <c r="G155" s="32"/>
      <c r="H155" s="32"/>
      <c r="I155" s="32"/>
      <c r="J155" s="32"/>
      <c r="K155" s="32"/>
      <c r="L155" s="32"/>
      <c r="M155" s="32"/>
    </row>
    <row r="156" spans="1:13" ht="90" customHeight="1" x14ac:dyDescent="0.25">
      <c r="A156" s="35"/>
      <c r="B156" s="34"/>
      <c r="C156" s="32"/>
      <c r="D156" s="32"/>
      <c r="E156" s="32"/>
      <c r="F156" s="32"/>
      <c r="G156" s="32"/>
      <c r="H156" s="32"/>
      <c r="I156" s="32"/>
      <c r="J156" s="32"/>
      <c r="K156" s="32"/>
      <c r="L156" s="32"/>
      <c r="M156" s="32"/>
    </row>
    <row r="157" spans="1:13" ht="90" customHeight="1" x14ac:dyDescent="0.25">
      <c r="A157" s="35"/>
      <c r="B157" s="34"/>
      <c r="C157" s="32"/>
      <c r="D157" s="32"/>
      <c r="E157" s="32"/>
      <c r="F157" s="32"/>
      <c r="G157" s="32"/>
      <c r="H157" s="32"/>
      <c r="I157" s="32"/>
      <c r="J157" s="32"/>
      <c r="K157" s="32"/>
      <c r="L157" s="32"/>
      <c r="M157" s="32"/>
    </row>
    <row r="158" spans="1:13" ht="90" customHeight="1" x14ac:dyDescent="0.25">
      <c r="A158" s="35"/>
      <c r="B158" s="34"/>
      <c r="C158" s="32"/>
      <c r="D158" s="32"/>
      <c r="E158" s="32"/>
      <c r="F158" s="32"/>
      <c r="G158" s="32"/>
      <c r="H158" s="32"/>
      <c r="I158" s="32"/>
      <c r="J158" s="32"/>
      <c r="K158" s="32"/>
      <c r="L158" s="32"/>
      <c r="M158" s="32"/>
    </row>
    <row r="159" spans="1:13" ht="90" customHeight="1" x14ac:dyDescent="0.25">
      <c r="A159" s="35"/>
      <c r="B159" s="34"/>
      <c r="C159" s="32"/>
      <c r="D159" s="32"/>
      <c r="E159" s="32"/>
      <c r="F159" s="32"/>
      <c r="G159" s="32"/>
      <c r="H159" s="32"/>
      <c r="I159" s="32"/>
      <c r="J159" s="32"/>
      <c r="K159" s="32"/>
      <c r="L159" s="32"/>
      <c r="M159" s="32"/>
    </row>
    <row r="160" spans="1:13" ht="90" customHeight="1" x14ac:dyDescent="0.25">
      <c r="A160" s="35"/>
      <c r="B160" s="34"/>
      <c r="C160" s="32"/>
      <c r="D160" s="32"/>
      <c r="E160" s="32"/>
      <c r="F160" s="32"/>
      <c r="G160" s="32"/>
      <c r="H160" s="32"/>
      <c r="I160" s="32"/>
      <c r="J160" s="32"/>
      <c r="K160" s="32"/>
      <c r="L160" s="32"/>
      <c r="M160" s="32"/>
    </row>
    <row r="161" spans="1:13" ht="90" customHeight="1" x14ac:dyDescent="0.25">
      <c r="A161" s="35"/>
      <c r="B161" s="34"/>
      <c r="C161" s="32"/>
      <c r="D161" s="32"/>
      <c r="E161" s="32"/>
      <c r="F161" s="32"/>
      <c r="G161" s="32"/>
      <c r="H161" s="32"/>
      <c r="I161" s="32"/>
      <c r="J161" s="32"/>
      <c r="K161" s="32"/>
      <c r="L161" s="32"/>
      <c r="M161" s="32"/>
    </row>
    <row r="162" spans="1:13" ht="90" customHeight="1" x14ac:dyDescent="0.25">
      <c r="A162" s="35"/>
      <c r="B162" s="34"/>
      <c r="C162" s="32"/>
      <c r="D162" s="32"/>
      <c r="E162" s="32"/>
      <c r="F162" s="32"/>
      <c r="G162" s="32"/>
      <c r="H162" s="32"/>
      <c r="I162" s="32"/>
      <c r="J162" s="32"/>
      <c r="K162" s="32"/>
      <c r="L162" s="32"/>
      <c r="M162" s="32"/>
    </row>
    <row r="163" spans="1:13" ht="90" customHeight="1" x14ac:dyDescent="0.25">
      <c r="A163" s="35"/>
      <c r="B163" s="34"/>
      <c r="C163" s="32"/>
      <c r="D163" s="32"/>
      <c r="E163" s="32"/>
      <c r="F163" s="32"/>
      <c r="G163" s="32"/>
      <c r="H163" s="32"/>
      <c r="I163" s="32"/>
      <c r="J163" s="32"/>
      <c r="K163" s="32"/>
      <c r="L163" s="32"/>
      <c r="M163" s="32"/>
    </row>
    <row r="164" spans="1:13" ht="90" customHeight="1" x14ac:dyDescent="0.25">
      <c r="A164" s="35"/>
      <c r="B164" s="34"/>
      <c r="C164" s="32"/>
      <c r="D164" s="32"/>
      <c r="E164" s="32"/>
      <c r="F164" s="32"/>
      <c r="G164" s="32"/>
      <c r="H164" s="32"/>
      <c r="I164" s="32"/>
      <c r="J164" s="32"/>
      <c r="K164" s="32"/>
      <c r="L164" s="32"/>
      <c r="M164" s="32"/>
    </row>
    <row r="165" spans="1:13" ht="90" customHeight="1" x14ac:dyDescent="0.25">
      <c r="A165" s="35"/>
      <c r="B165" s="34"/>
      <c r="C165" s="32"/>
      <c r="D165" s="32"/>
      <c r="E165" s="32"/>
      <c r="F165" s="32"/>
      <c r="G165" s="32"/>
      <c r="H165" s="32"/>
      <c r="I165" s="32"/>
      <c r="J165" s="32"/>
      <c r="K165" s="32"/>
      <c r="L165" s="32"/>
      <c r="M165" s="32"/>
    </row>
    <row r="166" spans="1:13" ht="90" customHeight="1" x14ac:dyDescent="0.25">
      <c r="A166" s="35"/>
      <c r="B166" s="34"/>
      <c r="C166" s="32"/>
      <c r="D166" s="32"/>
      <c r="E166" s="32"/>
      <c r="F166" s="32"/>
      <c r="G166" s="32"/>
      <c r="H166" s="32"/>
      <c r="I166" s="32"/>
      <c r="J166" s="32"/>
      <c r="K166" s="32"/>
      <c r="L166" s="32"/>
      <c r="M166" s="32"/>
    </row>
    <row r="167" spans="1:13" ht="90" customHeight="1" x14ac:dyDescent="0.25">
      <c r="A167" s="35"/>
      <c r="B167" s="34"/>
      <c r="C167" s="32"/>
      <c r="D167" s="32"/>
      <c r="E167" s="32"/>
      <c r="F167" s="32"/>
      <c r="G167" s="32"/>
      <c r="H167" s="32"/>
      <c r="I167" s="32"/>
      <c r="J167" s="32"/>
      <c r="K167" s="32"/>
      <c r="L167" s="32"/>
      <c r="M167" s="32"/>
    </row>
    <row r="168" spans="1:13" ht="90" customHeight="1" x14ac:dyDescent="0.25">
      <c r="A168" s="35"/>
      <c r="B168" s="34"/>
      <c r="C168" s="32"/>
      <c r="D168" s="32"/>
      <c r="E168" s="32"/>
      <c r="F168" s="32"/>
      <c r="G168" s="32"/>
      <c r="H168" s="32"/>
      <c r="I168" s="32"/>
      <c r="J168" s="32"/>
      <c r="K168" s="32"/>
      <c r="L168" s="32"/>
      <c r="M168" s="32"/>
    </row>
    <row r="169" spans="1:13" ht="90" customHeight="1" x14ac:dyDescent="0.25">
      <c r="A169" s="35"/>
      <c r="B169" s="34"/>
      <c r="C169" s="32"/>
      <c r="D169" s="32"/>
      <c r="E169" s="32"/>
      <c r="F169" s="32"/>
      <c r="G169" s="32"/>
      <c r="H169" s="32"/>
      <c r="I169" s="32"/>
      <c r="J169" s="32"/>
      <c r="K169" s="32"/>
      <c r="L169" s="32"/>
      <c r="M169" s="32"/>
    </row>
    <row r="170" spans="1:13" ht="90" customHeight="1" x14ac:dyDescent="0.25">
      <c r="A170" s="35"/>
      <c r="B170" s="34"/>
      <c r="C170" s="32"/>
      <c r="D170" s="32"/>
      <c r="E170" s="32"/>
      <c r="F170" s="32"/>
      <c r="G170" s="32"/>
      <c r="H170" s="32"/>
      <c r="I170" s="32"/>
      <c r="J170" s="32"/>
      <c r="K170" s="32"/>
      <c r="L170" s="32"/>
      <c r="M170" s="32"/>
    </row>
    <row r="171" spans="1:13" ht="90" customHeight="1" x14ac:dyDescent="0.25">
      <c r="A171" s="35"/>
      <c r="B171" s="34"/>
      <c r="C171" s="32"/>
      <c r="D171" s="32"/>
      <c r="E171" s="32"/>
      <c r="F171" s="32"/>
      <c r="G171" s="32"/>
      <c r="H171" s="32"/>
      <c r="I171" s="32"/>
      <c r="J171" s="32"/>
      <c r="K171" s="32"/>
      <c r="L171" s="32"/>
      <c r="M171" s="32"/>
    </row>
    <row r="172" spans="1:13" ht="90" customHeight="1" x14ac:dyDescent="0.25">
      <c r="A172" s="35"/>
      <c r="B172" s="34"/>
      <c r="C172" s="32"/>
      <c r="D172" s="32"/>
      <c r="E172" s="32"/>
      <c r="F172" s="32"/>
      <c r="G172" s="32"/>
      <c r="H172" s="32"/>
      <c r="I172" s="32"/>
      <c r="J172" s="32"/>
      <c r="K172" s="32"/>
      <c r="L172" s="32"/>
      <c r="M172" s="32"/>
    </row>
    <row r="173" spans="1:13" ht="90" customHeight="1" x14ac:dyDescent="0.25">
      <c r="A173" s="35"/>
      <c r="B173" s="34"/>
      <c r="C173" s="32"/>
      <c r="D173" s="32"/>
      <c r="E173" s="32"/>
      <c r="F173" s="32"/>
      <c r="G173" s="32"/>
      <c r="H173" s="32"/>
      <c r="I173" s="32"/>
      <c r="J173" s="32"/>
      <c r="K173" s="32"/>
      <c r="L173" s="32"/>
      <c r="M173" s="32"/>
    </row>
    <row r="174" spans="1:13" ht="90" customHeight="1" x14ac:dyDescent="0.25">
      <c r="A174" s="35"/>
      <c r="B174" s="34"/>
      <c r="C174" s="32"/>
      <c r="D174" s="32"/>
      <c r="E174" s="32"/>
      <c r="F174" s="32"/>
      <c r="G174" s="32"/>
      <c r="H174" s="32"/>
      <c r="I174" s="32"/>
      <c r="J174" s="32"/>
      <c r="K174" s="32"/>
      <c r="L174" s="32"/>
      <c r="M174" s="32"/>
    </row>
    <row r="175" spans="1:13" ht="90" customHeight="1" x14ac:dyDescent="0.25">
      <c r="A175" s="35"/>
      <c r="B175" s="34"/>
      <c r="C175" s="32"/>
      <c r="D175" s="32"/>
      <c r="E175" s="32"/>
      <c r="F175" s="32"/>
      <c r="G175" s="32"/>
      <c r="H175" s="32"/>
      <c r="I175" s="32"/>
      <c r="J175" s="32"/>
      <c r="K175" s="32"/>
      <c r="L175" s="32"/>
      <c r="M175" s="32"/>
    </row>
    <row r="176" spans="1:13" ht="90" customHeight="1" x14ac:dyDescent="0.25">
      <c r="A176" s="35"/>
      <c r="B176" s="34"/>
      <c r="C176" s="32"/>
      <c r="D176" s="32"/>
      <c r="E176" s="32"/>
      <c r="F176" s="32"/>
      <c r="G176" s="32"/>
      <c r="H176" s="32"/>
      <c r="I176" s="32"/>
      <c r="J176" s="32"/>
      <c r="K176" s="32"/>
      <c r="L176" s="32"/>
      <c r="M176" s="32"/>
    </row>
    <row r="177" spans="1:13" ht="90" customHeight="1" x14ac:dyDescent="0.25">
      <c r="A177" s="33"/>
      <c r="B177" s="34"/>
      <c r="C177" s="32"/>
      <c r="D177" s="32"/>
      <c r="E177" s="32"/>
      <c r="F177" s="32"/>
      <c r="G177" s="32"/>
      <c r="H177" s="32"/>
      <c r="I177" s="32"/>
      <c r="J177" s="32"/>
      <c r="K177" s="32"/>
      <c r="L177" s="32"/>
      <c r="M177" s="32"/>
    </row>
    <row r="178" spans="1:13" ht="90" customHeight="1" x14ac:dyDescent="0.25">
      <c r="A178" s="33"/>
      <c r="B178" s="34"/>
      <c r="C178" s="32"/>
      <c r="D178" s="32"/>
      <c r="E178" s="32"/>
      <c r="F178" s="32"/>
      <c r="G178" s="32"/>
      <c r="H178" s="32"/>
      <c r="I178" s="32"/>
      <c r="J178" s="32"/>
      <c r="K178" s="32"/>
      <c r="L178" s="32"/>
      <c r="M178" s="32"/>
    </row>
    <row r="179" spans="1:13" ht="90" customHeight="1" x14ac:dyDescent="0.25">
      <c r="A179" s="33"/>
      <c r="B179" s="34"/>
      <c r="C179" s="32"/>
      <c r="D179" s="32"/>
      <c r="E179" s="32"/>
      <c r="F179" s="32"/>
      <c r="G179" s="32"/>
      <c r="H179" s="32"/>
      <c r="I179" s="32"/>
      <c r="J179" s="32"/>
      <c r="K179" s="32"/>
      <c r="L179" s="32"/>
      <c r="M179" s="32"/>
    </row>
    <row r="180" spans="1:13" ht="90" customHeight="1" x14ac:dyDescent="0.25">
      <c r="A180" s="33"/>
      <c r="B180" s="34"/>
      <c r="C180" s="32"/>
      <c r="D180" s="32"/>
      <c r="E180" s="32"/>
      <c r="F180" s="32"/>
      <c r="G180" s="32"/>
      <c r="H180" s="32"/>
      <c r="I180" s="32"/>
      <c r="J180" s="32"/>
      <c r="K180" s="32"/>
      <c r="L180" s="32"/>
      <c r="M180" s="32"/>
    </row>
    <row r="181" spans="1:13" ht="90" customHeight="1" x14ac:dyDescent="0.25">
      <c r="A181" s="33"/>
      <c r="B181" s="34"/>
      <c r="C181" s="32"/>
      <c r="D181" s="32"/>
      <c r="E181" s="32"/>
      <c r="F181" s="32"/>
      <c r="G181" s="32"/>
      <c r="H181" s="32"/>
      <c r="I181" s="32"/>
      <c r="J181" s="32"/>
      <c r="K181" s="32"/>
      <c r="L181" s="32"/>
      <c r="M181" s="32"/>
    </row>
    <row r="182" spans="1:13" ht="90" customHeight="1" x14ac:dyDescent="0.25">
      <c r="A182" s="33"/>
      <c r="B182" s="34"/>
      <c r="C182" s="32"/>
      <c r="D182" s="32"/>
      <c r="E182" s="32"/>
      <c r="F182" s="32"/>
      <c r="G182" s="32"/>
      <c r="H182" s="32"/>
      <c r="I182" s="32"/>
      <c r="J182" s="32"/>
      <c r="K182" s="32"/>
      <c r="L182" s="32"/>
      <c r="M182" s="32"/>
    </row>
    <row r="183" spans="1:13" ht="90" customHeight="1" x14ac:dyDescent="0.25">
      <c r="A183" s="33"/>
      <c r="B183" s="34"/>
      <c r="C183" s="32"/>
      <c r="D183" s="32"/>
      <c r="E183" s="32"/>
      <c r="F183" s="32"/>
      <c r="G183" s="32"/>
      <c r="H183" s="32"/>
      <c r="I183" s="32"/>
      <c r="J183" s="32"/>
      <c r="K183" s="32"/>
      <c r="L183" s="32"/>
      <c r="M183" s="32"/>
    </row>
    <row r="184" spans="1:13" ht="90" customHeight="1" x14ac:dyDescent="0.25">
      <c r="A184" s="33"/>
      <c r="B184" s="34"/>
      <c r="C184" s="32"/>
      <c r="D184" s="32"/>
      <c r="E184" s="32"/>
      <c r="F184" s="32"/>
      <c r="G184" s="32"/>
      <c r="H184" s="32"/>
      <c r="I184" s="32"/>
      <c r="J184" s="32"/>
      <c r="K184" s="32"/>
      <c r="L184" s="32"/>
      <c r="M184" s="32"/>
    </row>
    <row r="185" spans="1:13" ht="90" customHeight="1" x14ac:dyDescent="0.25">
      <c r="A185" s="33"/>
      <c r="B185" s="34"/>
      <c r="C185" s="32"/>
      <c r="D185" s="32"/>
      <c r="E185" s="32"/>
      <c r="F185" s="32"/>
      <c r="G185" s="32"/>
      <c r="H185" s="32"/>
      <c r="I185" s="32"/>
      <c r="J185" s="32"/>
      <c r="K185" s="32"/>
      <c r="L185" s="32"/>
      <c r="M185" s="32"/>
    </row>
    <row r="186" spans="1:13" ht="90" customHeight="1" x14ac:dyDescent="0.25">
      <c r="A186" s="33"/>
      <c r="B186" s="34"/>
      <c r="C186" s="32"/>
      <c r="D186" s="32"/>
      <c r="E186" s="32"/>
      <c r="F186" s="32"/>
      <c r="G186" s="32"/>
      <c r="H186" s="32"/>
      <c r="I186" s="32"/>
      <c r="J186" s="32"/>
      <c r="K186" s="32"/>
      <c r="L186" s="32"/>
      <c r="M186" s="32"/>
    </row>
    <row r="187" spans="1:13" ht="90" customHeight="1" x14ac:dyDescent="0.25">
      <c r="A187" s="33"/>
      <c r="B187" s="34"/>
      <c r="C187" s="32"/>
      <c r="D187" s="32"/>
      <c r="E187" s="32"/>
      <c r="F187" s="32"/>
      <c r="G187" s="32"/>
      <c r="H187" s="32"/>
      <c r="I187" s="32"/>
      <c r="J187" s="32"/>
      <c r="K187" s="32"/>
      <c r="L187" s="32"/>
      <c r="M187" s="32"/>
    </row>
    <row r="188" spans="1:13" ht="90" customHeight="1" x14ac:dyDescent="0.25">
      <c r="A188" s="33"/>
      <c r="B188" s="34"/>
      <c r="C188" s="32"/>
      <c r="D188" s="32"/>
      <c r="E188" s="32"/>
      <c r="F188" s="32"/>
      <c r="G188" s="32"/>
      <c r="H188" s="32"/>
      <c r="I188" s="32"/>
      <c r="J188" s="32"/>
      <c r="K188" s="32"/>
      <c r="L188" s="32"/>
      <c r="M188" s="32"/>
    </row>
    <row r="189" spans="1:13" ht="90" customHeight="1" x14ac:dyDescent="0.25">
      <c r="A189" s="33"/>
      <c r="B189" s="34"/>
      <c r="C189" s="32"/>
      <c r="D189" s="32"/>
      <c r="E189" s="32"/>
      <c r="F189" s="32"/>
      <c r="G189" s="32"/>
      <c r="H189" s="32"/>
      <c r="I189" s="32"/>
      <c r="J189" s="32"/>
      <c r="K189" s="32"/>
      <c r="L189" s="32"/>
      <c r="M189" s="32"/>
    </row>
    <row r="190" spans="1:13" ht="90" customHeight="1" x14ac:dyDescent="0.25">
      <c r="A190" s="33"/>
      <c r="B190" s="34"/>
      <c r="C190" s="32"/>
      <c r="D190" s="32"/>
      <c r="E190" s="32"/>
      <c r="F190" s="32"/>
      <c r="G190" s="32"/>
      <c r="H190" s="32"/>
      <c r="I190" s="32"/>
      <c r="J190" s="32"/>
      <c r="K190" s="32"/>
      <c r="L190" s="32"/>
      <c r="M190" s="32"/>
    </row>
    <row r="191" spans="1:13" ht="90" customHeight="1" x14ac:dyDescent="0.25">
      <c r="A191" s="33"/>
      <c r="B191" s="34"/>
      <c r="C191" s="32"/>
      <c r="D191" s="32"/>
      <c r="E191" s="32"/>
      <c r="F191" s="32"/>
      <c r="G191" s="32"/>
      <c r="H191" s="32"/>
      <c r="I191" s="32"/>
      <c r="J191" s="32"/>
      <c r="K191" s="32"/>
      <c r="L191" s="32"/>
      <c r="M191" s="32"/>
    </row>
    <row r="192" spans="1:13" ht="90" customHeight="1" x14ac:dyDescent="0.25">
      <c r="A192" s="33"/>
      <c r="B192" s="34"/>
      <c r="C192" s="32"/>
      <c r="D192" s="32"/>
      <c r="E192" s="32"/>
      <c r="F192" s="32"/>
      <c r="G192" s="32"/>
      <c r="H192" s="32"/>
      <c r="I192" s="32"/>
      <c r="J192" s="32"/>
      <c r="K192" s="32"/>
      <c r="L192" s="32"/>
      <c r="M192" s="32"/>
    </row>
    <row r="193" spans="1:13" ht="90" customHeight="1" x14ac:dyDescent="0.25">
      <c r="A193" s="33"/>
      <c r="B193" s="34"/>
      <c r="C193" s="32"/>
      <c r="D193" s="32"/>
      <c r="E193" s="32"/>
      <c r="F193" s="32"/>
      <c r="G193" s="32"/>
      <c r="H193" s="32"/>
      <c r="I193" s="32"/>
      <c r="J193" s="32"/>
      <c r="K193" s="32"/>
      <c r="L193" s="32"/>
      <c r="M193" s="32"/>
    </row>
    <row r="194" spans="1:13" ht="90" customHeight="1" x14ac:dyDescent="0.25">
      <c r="A194" s="33"/>
      <c r="B194" s="34"/>
      <c r="C194" s="32"/>
      <c r="D194" s="32"/>
      <c r="E194" s="32"/>
      <c r="F194" s="32"/>
      <c r="G194" s="32"/>
      <c r="H194" s="32"/>
      <c r="I194" s="32"/>
      <c r="J194" s="32"/>
      <c r="K194" s="32"/>
      <c r="L194" s="32"/>
      <c r="M194" s="32"/>
    </row>
    <row r="195" spans="1:13" ht="90" customHeight="1" x14ac:dyDescent="0.25">
      <c r="A195" s="33"/>
      <c r="B195" s="34"/>
      <c r="C195" s="32"/>
      <c r="D195" s="32"/>
      <c r="E195" s="32"/>
      <c r="F195" s="32"/>
      <c r="G195" s="32"/>
      <c r="H195" s="32"/>
      <c r="I195" s="32"/>
      <c r="J195" s="32"/>
      <c r="K195" s="32"/>
      <c r="L195" s="32"/>
      <c r="M195" s="32"/>
    </row>
    <row r="196" spans="1:13" ht="90" customHeight="1" x14ac:dyDescent="0.25">
      <c r="A196" s="33"/>
      <c r="B196" s="34"/>
      <c r="C196" s="32"/>
      <c r="D196" s="32"/>
      <c r="E196" s="32"/>
      <c r="F196" s="32"/>
      <c r="G196" s="32"/>
      <c r="H196" s="32"/>
      <c r="I196" s="32"/>
      <c r="J196" s="32"/>
      <c r="K196" s="32"/>
      <c r="L196" s="32"/>
      <c r="M196" s="32"/>
    </row>
  </sheetData>
  <conditionalFormatting sqref="H2:I82">
    <cfRule type="expression" dxfId="8" priority="13">
      <formula>H2&lt;6</formula>
    </cfRule>
  </conditionalFormatting>
  <conditionalFormatting sqref="J2:K82">
    <cfRule type="expression" dxfId="7" priority="11">
      <formula>J2="True"</formula>
    </cfRule>
    <cfRule type="expression" dxfId="6" priority="12">
      <formula>J2="False"</formula>
    </cfRule>
  </conditionalFormatting>
  <conditionalFormatting sqref="L2:M82">
    <cfRule type="expression" dxfId="5" priority="9">
      <formula>L2="False"</formula>
    </cfRule>
    <cfRule type="expression" dxfId="4" priority="10">
      <formula>$L2="True"</formula>
    </cfRule>
  </conditionalFormatting>
  <conditionalFormatting sqref="N2:O82">
    <cfRule type="expression" dxfId="3" priority="7">
      <formula>$N2="False"</formula>
    </cfRule>
    <cfRule type="expression" dxfId="2" priority="8">
      <formula>$N2="True"</formula>
    </cfRule>
  </conditionalFormatting>
  <conditionalFormatting sqref="F2:G82">
    <cfRule type="expression" dxfId="1" priority="6">
      <formula>F2&lt;3</formula>
    </cfRule>
  </conditionalFormatting>
  <conditionalFormatting sqref="P2:AO82">
    <cfRule type="colorScale" priority="5">
      <colorScale>
        <cfvo type="min"/>
        <cfvo type="max"/>
        <color theme="0"/>
        <color theme="1"/>
      </colorScale>
    </cfRule>
  </conditionalFormatting>
  <conditionalFormatting sqref="AQ2:BP82">
    <cfRule type="colorScale" priority="4">
      <colorScale>
        <cfvo type="min"/>
        <cfvo type="max"/>
        <color theme="0"/>
        <color theme="1"/>
      </colorScale>
    </cfRule>
  </conditionalFormatting>
  <conditionalFormatting sqref="G2:G82">
    <cfRule type="expression" dxfId="0" priority="1">
      <formula>NOT($G2=$F2)</formula>
    </cfRule>
  </conditionalFormatting>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6">
    <tabColor rgb="FFFFC000"/>
  </sheetPr>
  <dimension ref="A1:I82"/>
  <sheetViews>
    <sheetView workbookViewId="0">
      <selection activeCell="B75" sqref="B75"/>
    </sheetView>
  </sheetViews>
  <sheetFormatPr baseColWidth="10" defaultColWidth="9.140625" defaultRowHeight="15" x14ac:dyDescent="0.25"/>
  <cols>
    <col min="1" max="1" width="3" style="86" bestFit="1" customWidth="1"/>
    <col min="2" max="2" width="15.85546875" style="86" bestFit="1" customWidth="1"/>
    <col min="3" max="3" width="3" style="86" bestFit="1" customWidth="1"/>
    <col min="4" max="4" width="4.85546875" style="86" bestFit="1" customWidth="1"/>
    <col min="5" max="5" width="13.85546875" style="86" bestFit="1" customWidth="1"/>
    <col min="6" max="6" width="9.5703125" style="86" bestFit="1" customWidth="1"/>
    <col min="7" max="7" width="5.5703125" style="86" bestFit="1" customWidth="1"/>
    <col min="8" max="8" width="9.140625" style="86" customWidth="1"/>
    <col min="9" max="9" width="12.7109375" style="86" bestFit="1" customWidth="1"/>
    <col min="10" max="10" width="9.140625" style="86" customWidth="1"/>
    <col min="11" max="11" width="9.5703125" style="86" bestFit="1" customWidth="1"/>
    <col min="12" max="65" width="9.140625" style="86" customWidth="1"/>
    <col min="66" max="16384" width="9.140625" style="86"/>
  </cols>
  <sheetData>
    <row r="1" spans="1:9" x14ac:dyDescent="0.25">
      <c r="B1" s="80" t="s">
        <v>212</v>
      </c>
      <c r="C1" s="80" t="s">
        <v>202</v>
      </c>
      <c r="D1" s="80" t="s">
        <v>213</v>
      </c>
      <c r="E1" s="80" t="s">
        <v>214</v>
      </c>
      <c r="F1" s="80" t="s">
        <v>215</v>
      </c>
      <c r="G1" s="80" t="s">
        <v>216</v>
      </c>
    </row>
    <row r="2" spans="1:9" x14ac:dyDescent="0.25">
      <c r="A2" s="80">
        <v>0</v>
      </c>
      <c r="B2" s="86" t="s">
        <v>217</v>
      </c>
      <c r="C2" s="86">
        <v>5</v>
      </c>
      <c r="D2" s="86">
        <v>6</v>
      </c>
      <c r="E2" s="86" t="s">
        <v>218</v>
      </c>
      <c r="F2" s="86" t="s">
        <v>219</v>
      </c>
      <c r="G2" s="86" t="s">
        <v>219</v>
      </c>
      <c r="H2" s="38"/>
      <c r="I2" s="38"/>
    </row>
    <row r="3" spans="1:9" x14ac:dyDescent="0.25">
      <c r="A3" s="80">
        <v>1</v>
      </c>
      <c r="B3" s="86" t="s">
        <v>220</v>
      </c>
      <c r="C3" s="86">
        <v>5</v>
      </c>
      <c r="D3" s="86">
        <v>6</v>
      </c>
      <c r="E3" s="86" t="s">
        <v>218</v>
      </c>
      <c r="F3" s="86" t="s">
        <v>219</v>
      </c>
      <c r="G3" s="86" t="s">
        <v>219</v>
      </c>
    </row>
    <row r="4" spans="1:9" x14ac:dyDescent="0.25">
      <c r="A4" s="80">
        <v>2</v>
      </c>
      <c r="B4" s="86" t="s">
        <v>221</v>
      </c>
      <c r="C4" s="86">
        <v>3</v>
      </c>
      <c r="D4" s="86">
        <v>6</v>
      </c>
      <c r="E4" s="86" t="s">
        <v>218</v>
      </c>
      <c r="F4" s="86" t="s">
        <v>219</v>
      </c>
      <c r="G4" s="86" t="s">
        <v>219</v>
      </c>
    </row>
    <row r="5" spans="1:9" x14ac:dyDescent="0.25">
      <c r="A5" s="80">
        <v>3</v>
      </c>
      <c r="B5" s="86" t="s">
        <v>222</v>
      </c>
      <c r="C5" s="86">
        <v>4</v>
      </c>
      <c r="D5" s="86">
        <v>6</v>
      </c>
      <c r="E5" s="86" t="s">
        <v>218</v>
      </c>
      <c r="F5" s="86" t="s">
        <v>219</v>
      </c>
      <c r="G5" s="86" t="s">
        <v>219</v>
      </c>
    </row>
    <row r="6" spans="1:9" x14ac:dyDescent="0.25">
      <c r="A6" s="80">
        <v>4</v>
      </c>
      <c r="B6" s="86" t="s">
        <v>223</v>
      </c>
      <c r="C6" s="86">
        <v>5</v>
      </c>
      <c r="D6" s="86">
        <v>6</v>
      </c>
      <c r="E6" s="86" t="s">
        <v>218</v>
      </c>
      <c r="F6" s="86" t="s">
        <v>219</v>
      </c>
      <c r="G6" s="86" t="s">
        <v>219</v>
      </c>
    </row>
    <row r="7" spans="1:9" x14ac:dyDescent="0.25">
      <c r="A7" s="80">
        <v>5</v>
      </c>
      <c r="B7" s="86" t="s">
        <v>224</v>
      </c>
      <c r="C7" s="86">
        <v>9</v>
      </c>
      <c r="D7" s="86">
        <v>6</v>
      </c>
      <c r="E7" s="86" t="s">
        <v>218</v>
      </c>
      <c r="F7" s="86" t="s">
        <v>219</v>
      </c>
      <c r="G7" s="86" t="s">
        <v>219</v>
      </c>
    </row>
    <row r="8" spans="1:9" x14ac:dyDescent="0.25">
      <c r="A8" s="80">
        <v>6</v>
      </c>
      <c r="B8" s="86" t="s">
        <v>225</v>
      </c>
      <c r="C8" s="86">
        <v>8</v>
      </c>
      <c r="D8" s="86">
        <v>6</v>
      </c>
      <c r="E8" s="86" t="s">
        <v>218</v>
      </c>
      <c r="F8" s="86" t="s">
        <v>219</v>
      </c>
      <c r="G8" s="86" t="s">
        <v>219</v>
      </c>
    </row>
    <row r="9" spans="1:9" x14ac:dyDescent="0.25">
      <c r="A9" s="80">
        <v>7</v>
      </c>
      <c r="B9" s="86" t="s">
        <v>226</v>
      </c>
      <c r="C9" s="86">
        <v>3</v>
      </c>
      <c r="D9" s="86">
        <v>6</v>
      </c>
      <c r="E9" s="86" t="s">
        <v>218</v>
      </c>
      <c r="F9" s="86" t="s">
        <v>219</v>
      </c>
      <c r="G9" s="86" t="s">
        <v>218</v>
      </c>
    </row>
    <row r="10" spans="1:9" x14ac:dyDescent="0.25">
      <c r="A10" s="80">
        <v>8</v>
      </c>
      <c r="B10" s="86" t="s">
        <v>227</v>
      </c>
      <c r="C10" s="86">
        <v>6</v>
      </c>
      <c r="D10" s="86">
        <v>6</v>
      </c>
      <c r="E10" s="86" t="s">
        <v>218</v>
      </c>
      <c r="F10" s="86" t="s">
        <v>219</v>
      </c>
      <c r="G10" s="86" t="s">
        <v>219</v>
      </c>
    </row>
    <row r="11" spans="1:9" x14ac:dyDescent="0.25">
      <c r="A11" s="80">
        <v>9</v>
      </c>
      <c r="B11" s="86" t="s">
        <v>228</v>
      </c>
      <c r="C11" s="86">
        <v>8</v>
      </c>
      <c r="D11" s="86">
        <v>6</v>
      </c>
      <c r="E11" s="86" t="s">
        <v>218</v>
      </c>
      <c r="F11" s="86" t="s">
        <v>219</v>
      </c>
      <c r="G11" s="86" t="s">
        <v>219</v>
      </c>
    </row>
    <row r="12" spans="1:9" x14ac:dyDescent="0.25">
      <c r="A12" s="80">
        <v>10</v>
      </c>
      <c r="B12" s="86" t="s">
        <v>229</v>
      </c>
      <c r="C12" s="86">
        <v>3</v>
      </c>
      <c r="D12" s="86">
        <v>6</v>
      </c>
      <c r="E12" s="86" t="s">
        <v>218</v>
      </c>
      <c r="F12" s="86" t="s">
        <v>219</v>
      </c>
      <c r="G12" s="86" t="s">
        <v>219</v>
      </c>
    </row>
    <row r="13" spans="1:9" x14ac:dyDescent="0.25">
      <c r="A13" s="80">
        <v>11</v>
      </c>
      <c r="B13" s="86" t="s">
        <v>230</v>
      </c>
      <c r="C13" s="86">
        <v>3</v>
      </c>
      <c r="D13" s="86">
        <v>6</v>
      </c>
      <c r="E13" s="86" t="s">
        <v>218</v>
      </c>
      <c r="F13" s="86" t="s">
        <v>219</v>
      </c>
      <c r="G13" s="86" t="s">
        <v>219</v>
      </c>
    </row>
    <row r="14" spans="1:9" x14ac:dyDescent="0.25">
      <c r="A14" s="80">
        <v>12</v>
      </c>
      <c r="B14" s="86" t="s">
        <v>231</v>
      </c>
      <c r="C14" s="86">
        <v>4</v>
      </c>
      <c r="D14" s="86">
        <v>6</v>
      </c>
      <c r="E14" s="86" t="s">
        <v>218</v>
      </c>
      <c r="F14" s="86" t="s">
        <v>219</v>
      </c>
      <c r="G14" s="86" t="s">
        <v>219</v>
      </c>
    </row>
    <row r="15" spans="1:9" x14ac:dyDescent="0.25">
      <c r="A15" s="80">
        <v>13</v>
      </c>
      <c r="B15" s="86" t="s">
        <v>232</v>
      </c>
      <c r="C15" s="86">
        <v>6</v>
      </c>
      <c r="D15" s="86">
        <v>6</v>
      </c>
      <c r="E15" s="86" t="s">
        <v>218</v>
      </c>
      <c r="F15" s="86" t="s">
        <v>219</v>
      </c>
      <c r="G15" s="86" t="s">
        <v>219</v>
      </c>
    </row>
    <row r="16" spans="1:9" x14ac:dyDescent="0.25">
      <c r="A16" s="80">
        <v>14</v>
      </c>
      <c r="B16" s="86" t="s">
        <v>233</v>
      </c>
      <c r="C16" s="86">
        <v>7</v>
      </c>
      <c r="D16" s="86">
        <v>6</v>
      </c>
      <c r="E16" s="86" t="s">
        <v>218</v>
      </c>
      <c r="F16" s="86" t="s">
        <v>219</v>
      </c>
      <c r="G16" s="86" t="s">
        <v>219</v>
      </c>
    </row>
    <row r="17" spans="1:7" x14ac:dyDescent="0.25">
      <c r="A17" s="80">
        <v>15</v>
      </c>
      <c r="B17" s="86" t="s">
        <v>234</v>
      </c>
      <c r="C17" s="86">
        <v>8</v>
      </c>
      <c r="D17" s="86">
        <v>6</v>
      </c>
      <c r="E17" s="86" t="s">
        <v>218</v>
      </c>
      <c r="F17" s="86" t="s">
        <v>219</v>
      </c>
      <c r="G17" s="86" t="s">
        <v>219</v>
      </c>
    </row>
    <row r="18" spans="1:7" x14ac:dyDescent="0.25">
      <c r="A18" s="80">
        <v>16</v>
      </c>
      <c r="B18" s="86" t="s">
        <v>235</v>
      </c>
      <c r="C18" s="86">
        <v>5</v>
      </c>
      <c r="D18" s="86">
        <v>6</v>
      </c>
      <c r="E18" s="86" t="s">
        <v>218</v>
      </c>
      <c r="F18" s="86" t="s">
        <v>219</v>
      </c>
      <c r="G18" s="86" t="s">
        <v>219</v>
      </c>
    </row>
    <row r="19" spans="1:7" x14ac:dyDescent="0.25">
      <c r="A19" s="80">
        <v>17</v>
      </c>
      <c r="B19" t="s">
        <v>236</v>
      </c>
      <c r="C19">
        <v>5</v>
      </c>
      <c r="D19">
        <v>6</v>
      </c>
      <c r="E19" t="s">
        <v>218</v>
      </c>
      <c r="F19" t="s">
        <v>219</v>
      </c>
      <c r="G19" t="s">
        <v>218</v>
      </c>
    </row>
    <row r="20" spans="1:7" x14ac:dyDescent="0.25">
      <c r="A20" s="80">
        <v>18</v>
      </c>
      <c r="B20" t="s">
        <v>237</v>
      </c>
      <c r="C20">
        <v>4</v>
      </c>
      <c r="D20">
        <v>6</v>
      </c>
      <c r="E20" t="s">
        <v>218</v>
      </c>
      <c r="F20" t="s">
        <v>219</v>
      </c>
      <c r="G20" t="s">
        <v>219</v>
      </c>
    </row>
    <row r="21" spans="1:7" x14ac:dyDescent="0.25">
      <c r="A21" s="80">
        <v>19</v>
      </c>
      <c r="B21" t="s">
        <v>238</v>
      </c>
      <c r="C21">
        <v>4</v>
      </c>
      <c r="D21">
        <v>6</v>
      </c>
      <c r="E21" t="s">
        <v>218</v>
      </c>
      <c r="F21" t="s">
        <v>219</v>
      </c>
      <c r="G21" t="s">
        <v>219</v>
      </c>
    </row>
    <row r="22" spans="1:7" x14ac:dyDescent="0.25">
      <c r="A22" s="80">
        <v>20</v>
      </c>
      <c r="B22" t="s">
        <v>239</v>
      </c>
      <c r="C22">
        <v>5</v>
      </c>
      <c r="D22">
        <v>6</v>
      </c>
      <c r="E22" t="s">
        <v>218</v>
      </c>
      <c r="F22" t="s">
        <v>219</v>
      </c>
      <c r="G22" t="s">
        <v>219</v>
      </c>
    </row>
    <row r="23" spans="1:7" x14ac:dyDescent="0.25">
      <c r="A23" s="80">
        <v>21</v>
      </c>
      <c r="B23" t="s">
        <v>240</v>
      </c>
      <c r="C23">
        <v>18</v>
      </c>
      <c r="D23">
        <v>6</v>
      </c>
      <c r="E23" t="s">
        <v>218</v>
      </c>
      <c r="F23" t="s">
        <v>219</v>
      </c>
      <c r="G23" t="s">
        <v>218</v>
      </c>
    </row>
    <row r="24" spans="1:7" x14ac:dyDescent="0.25">
      <c r="A24" s="80">
        <v>22</v>
      </c>
      <c r="B24" t="s">
        <v>241</v>
      </c>
      <c r="C24">
        <v>5</v>
      </c>
      <c r="D24">
        <v>6</v>
      </c>
      <c r="E24" t="s">
        <v>218</v>
      </c>
      <c r="F24" t="s">
        <v>219</v>
      </c>
      <c r="G24" t="s">
        <v>219</v>
      </c>
    </row>
    <row r="25" spans="1:7" x14ac:dyDescent="0.25">
      <c r="A25" s="80">
        <v>23</v>
      </c>
      <c r="B25" t="s">
        <v>242</v>
      </c>
      <c r="C25">
        <v>4</v>
      </c>
      <c r="D25">
        <v>6</v>
      </c>
      <c r="E25" t="s">
        <v>218</v>
      </c>
      <c r="F25" t="s">
        <v>219</v>
      </c>
      <c r="G25" t="s">
        <v>219</v>
      </c>
    </row>
    <row r="26" spans="1:7" x14ac:dyDescent="0.25">
      <c r="A26" s="80">
        <v>24</v>
      </c>
      <c r="B26" t="s">
        <v>243</v>
      </c>
      <c r="C26">
        <v>3</v>
      </c>
      <c r="D26">
        <v>6</v>
      </c>
      <c r="E26" t="s">
        <v>218</v>
      </c>
      <c r="F26" t="s">
        <v>219</v>
      </c>
      <c r="G26" t="s">
        <v>219</v>
      </c>
    </row>
    <row r="27" spans="1:7" x14ac:dyDescent="0.25">
      <c r="A27" s="80">
        <v>25</v>
      </c>
      <c r="B27" t="s">
        <v>244</v>
      </c>
      <c r="C27">
        <v>4</v>
      </c>
      <c r="D27">
        <v>6</v>
      </c>
      <c r="E27" t="s">
        <v>218</v>
      </c>
      <c r="F27" t="s">
        <v>219</v>
      </c>
      <c r="G27" t="s">
        <v>219</v>
      </c>
    </row>
    <row r="28" spans="1:7" x14ac:dyDescent="0.25">
      <c r="A28" s="80">
        <v>26</v>
      </c>
      <c r="B28" t="s">
        <v>245</v>
      </c>
      <c r="C28">
        <v>9</v>
      </c>
      <c r="D28">
        <v>6</v>
      </c>
      <c r="E28" t="s">
        <v>218</v>
      </c>
      <c r="F28" t="s">
        <v>219</v>
      </c>
      <c r="G28" t="s">
        <v>219</v>
      </c>
    </row>
    <row r="29" spans="1:7" x14ac:dyDescent="0.25">
      <c r="A29" s="80">
        <v>27</v>
      </c>
      <c r="B29" t="s">
        <v>246</v>
      </c>
      <c r="C29">
        <v>12</v>
      </c>
      <c r="D29">
        <v>6</v>
      </c>
      <c r="E29" t="s">
        <v>218</v>
      </c>
      <c r="F29" t="s">
        <v>219</v>
      </c>
      <c r="G29" t="s">
        <v>219</v>
      </c>
    </row>
    <row r="30" spans="1:7" x14ac:dyDescent="0.25">
      <c r="A30" s="80">
        <v>28</v>
      </c>
      <c r="B30" t="s">
        <v>247</v>
      </c>
      <c r="C30">
        <v>3</v>
      </c>
      <c r="D30">
        <v>6</v>
      </c>
      <c r="E30" t="s">
        <v>218</v>
      </c>
      <c r="F30" t="s">
        <v>219</v>
      </c>
      <c r="G30" t="s">
        <v>218</v>
      </c>
    </row>
    <row r="31" spans="1:7" x14ac:dyDescent="0.25">
      <c r="A31" s="80">
        <v>29</v>
      </c>
      <c r="B31" t="s">
        <v>248</v>
      </c>
      <c r="C31">
        <v>19</v>
      </c>
      <c r="D31">
        <v>6</v>
      </c>
      <c r="E31" t="s">
        <v>218</v>
      </c>
      <c r="F31" t="s">
        <v>219</v>
      </c>
      <c r="G31" t="s">
        <v>219</v>
      </c>
    </row>
    <row r="32" spans="1:7" x14ac:dyDescent="0.25">
      <c r="A32" s="80">
        <v>30</v>
      </c>
      <c r="B32" t="s">
        <v>249</v>
      </c>
      <c r="C32">
        <v>5</v>
      </c>
      <c r="D32">
        <v>6</v>
      </c>
      <c r="E32" t="s">
        <v>218</v>
      </c>
      <c r="F32" t="s">
        <v>219</v>
      </c>
      <c r="G32" t="s">
        <v>219</v>
      </c>
    </row>
    <row r="33" spans="1:7" x14ac:dyDescent="0.25">
      <c r="A33" s="80">
        <v>31</v>
      </c>
      <c r="B33" t="s">
        <v>250</v>
      </c>
      <c r="C33">
        <v>3</v>
      </c>
      <c r="D33">
        <v>6</v>
      </c>
      <c r="E33" t="s">
        <v>218</v>
      </c>
      <c r="F33" t="s">
        <v>219</v>
      </c>
      <c r="G33" t="s">
        <v>219</v>
      </c>
    </row>
    <row r="34" spans="1:7" x14ac:dyDescent="0.25">
      <c r="A34" s="80">
        <v>32</v>
      </c>
      <c r="B34" t="s">
        <v>251</v>
      </c>
      <c r="C34">
        <v>5</v>
      </c>
      <c r="D34">
        <v>6</v>
      </c>
      <c r="E34" t="s">
        <v>218</v>
      </c>
      <c r="F34" t="s">
        <v>219</v>
      </c>
      <c r="G34" t="s">
        <v>219</v>
      </c>
    </row>
    <row r="35" spans="1:7" x14ac:dyDescent="0.25">
      <c r="A35" s="80">
        <v>33</v>
      </c>
      <c r="B35" t="s">
        <v>252</v>
      </c>
      <c r="C35">
        <v>9</v>
      </c>
      <c r="D35">
        <v>6</v>
      </c>
      <c r="E35" t="s">
        <v>218</v>
      </c>
      <c r="F35" t="s">
        <v>219</v>
      </c>
      <c r="G35" t="s">
        <v>219</v>
      </c>
    </row>
    <row r="36" spans="1:7" x14ac:dyDescent="0.25">
      <c r="A36" s="80">
        <v>34</v>
      </c>
      <c r="B36" t="s">
        <v>253</v>
      </c>
      <c r="C36">
        <v>13</v>
      </c>
      <c r="D36">
        <v>6</v>
      </c>
      <c r="E36" t="s">
        <v>218</v>
      </c>
      <c r="F36" t="s">
        <v>219</v>
      </c>
      <c r="G36" t="s">
        <v>218</v>
      </c>
    </row>
    <row r="37" spans="1:7" x14ac:dyDescent="0.25">
      <c r="A37" s="80">
        <v>35</v>
      </c>
      <c r="B37" t="s">
        <v>254</v>
      </c>
      <c r="C37">
        <v>8</v>
      </c>
      <c r="D37">
        <v>6</v>
      </c>
      <c r="E37" t="s">
        <v>218</v>
      </c>
      <c r="F37" t="s">
        <v>219</v>
      </c>
      <c r="G37" t="s">
        <v>219</v>
      </c>
    </row>
    <row r="38" spans="1:7" x14ac:dyDescent="0.25">
      <c r="A38" s="80">
        <v>36</v>
      </c>
      <c r="B38" t="s">
        <v>255</v>
      </c>
      <c r="C38">
        <v>16</v>
      </c>
      <c r="D38">
        <v>6</v>
      </c>
      <c r="E38" t="s">
        <v>218</v>
      </c>
      <c r="F38" t="s">
        <v>219</v>
      </c>
      <c r="G38" t="s">
        <v>219</v>
      </c>
    </row>
    <row r="39" spans="1:7" x14ac:dyDescent="0.25">
      <c r="A39" s="80">
        <v>37</v>
      </c>
      <c r="B39" t="s">
        <v>256</v>
      </c>
      <c r="C39">
        <v>5</v>
      </c>
      <c r="D39">
        <v>6</v>
      </c>
      <c r="E39" t="s">
        <v>218</v>
      </c>
      <c r="F39" t="s">
        <v>219</v>
      </c>
      <c r="G39" t="s">
        <v>219</v>
      </c>
    </row>
    <row r="40" spans="1:7" x14ac:dyDescent="0.25">
      <c r="A40" s="80">
        <v>38</v>
      </c>
      <c r="B40" t="s">
        <v>257</v>
      </c>
      <c r="C40">
        <v>4</v>
      </c>
      <c r="D40">
        <v>6</v>
      </c>
      <c r="E40" t="s">
        <v>218</v>
      </c>
      <c r="F40" t="s">
        <v>219</v>
      </c>
      <c r="G40" t="s">
        <v>219</v>
      </c>
    </row>
    <row r="41" spans="1:7" x14ac:dyDescent="0.25">
      <c r="A41" s="80">
        <v>39</v>
      </c>
      <c r="B41" t="s">
        <v>258</v>
      </c>
      <c r="C41">
        <v>3</v>
      </c>
      <c r="D41">
        <v>6</v>
      </c>
      <c r="E41" t="s">
        <v>218</v>
      </c>
      <c r="F41" t="s">
        <v>219</v>
      </c>
      <c r="G41" t="s">
        <v>219</v>
      </c>
    </row>
    <row r="42" spans="1:7" x14ac:dyDescent="0.25">
      <c r="A42" s="80">
        <v>40</v>
      </c>
      <c r="B42" t="s">
        <v>259</v>
      </c>
      <c r="C42">
        <v>16</v>
      </c>
      <c r="D42">
        <v>6</v>
      </c>
      <c r="E42" t="s">
        <v>218</v>
      </c>
      <c r="F42" t="s">
        <v>219</v>
      </c>
      <c r="G42" t="s">
        <v>219</v>
      </c>
    </row>
    <row r="43" spans="1:7" x14ac:dyDescent="0.25">
      <c r="A43" s="80">
        <v>41</v>
      </c>
      <c r="B43" t="s">
        <v>260</v>
      </c>
      <c r="C43">
        <v>4</v>
      </c>
      <c r="D43">
        <v>6</v>
      </c>
      <c r="E43" t="s">
        <v>218</v>
      </c>
      <c r="F43" t="s">
        <v>219</v>
      </c>
      <c r="G43" t="s">
        <v>219</v>
      </c>
    </row>
    <row r="44" spans="1:7" x14ac:dyDescent="0.25">
      <c r="A44" s="80">
        <v>42</v>
      </c>
      <c r="B44" t="s">
        <v>261</v>
      </c>
      <c r="C44">
        <v>9</v>
      </c>
      <c r="D44">
        <v>6</v>
      </c>
      <c r="E44" t="s">
        <v>218</v>
      </c>
      <c r="F44" t="s">
        <v>219</v>
      </c>
      <c r="G44" t="s">
        <v>219</v>
      </c>
    </row>
    <row r="45" spans="1:7" x14ac:dyDescent="0.25">
      <c r="A45" s="80">
        <v>43</v>
      </c>
      <c r="B45" t="s">
        <v>262</v>
      </c>
      <c r="C45">
        <v>11</v>
      </c>
      <c r="D45">
        <v>6</v>
      </c>
      <c r="E45" t="s">
        <v>218</v>
      </c>
      <c r="F45" t="s">
        <v>219</v>
      </c>
      <c r="G45" t="s">
        <v>219</v>
      </c>
    </row>
    <row r="46" spans="1:7" x14ac:dyDescent="0.25">
      <c r="A46" s="80">
        <v>44</v>
      </c>
      <c r="B46" t="s">
        <v>263</v>
      </c>
      <c r="C46">
        <v>3</v>
      </c>
      <c r="D46">
        <v>6</v>
      </c>
      <c r="E46" t="s">
        <v>218</v>
      </c>
      <c r="F46" t="s">
        <v>219</v>
      </c>
      <c r="G46" t="s">
        <v>219</v>
      </c>
    </row>
    <row r="47" spans="1:7" x14ac:dyDescent="0.25">
      <c r="A47" s="80">
        <v>45</v>
      </c>
      <c r="B47" t="s">
        <v>264</v>
      </c>
      <c r="C47">
        <v>5</v>
      </c>
      <c r="D47">
        <v>6</v>
      </c>
      <c r="E47" t="s">
        <v>218</v>
      </c>
      <c r="F47" t="s">
        <v>219</v>
      </c>
      <c r="G47" t="s">
        <v>219</v>
      </c>
    </row>
    <row r="48" spans="1:7" x14ac:dyDescent="0.25">
      <c r="A48" s="80">
        <v>46</v>
      </c>
      <c r="B48" t="s">
        <v>265</v>
      </c>
      <c r="C48">
        <v>3</v>
      </c>
      <c r="D48">
        <v>6</v>
      </c>
      <c r="E48" t="s">
        <v>218</v>
      </c>
      <c r="F48" t="s">
        <v>219</v>
      </c>
      <c r="G48" t="s">
        <v>219</v>
      </c>
    </row>
    <row r="49" spans="1:7" x14ac:dyDescent="0.25">
      <c r="A49" s="80">
        <v>47</v>
      </c>
      <c r="B49" t="s">
        <v>266</v>
      </c>
      <c r="C49">
        <v>15</v>
      </c>
      <c r="D49">
        <v>6</v>
      </c>
      <c r="E49" t="s">
        <v>218</v>
      </c>
      <c r="F49" t="s">
        <v>219</v>
      </c>
      <c r="G49" t="s">
        <v>219</v>
      </c>
    </row>
    <row r="50" spans="1:7" x14ac:dyDescent="0.25">
      <c r="A50" s="80">
        <v>48</v>
      </c>
      <c r="B50" t="s">
        <v>267</v>
      </c>
      <c r="C50">
        <v>12</v>
      </c>
      <c r="D50">
        <v>6</v>
      </c>
      <c r="E50" t="s">
        <v>218</v>
      </c>
      <c r="F50" t="s">
        <v>219</v>
      </c>
      <c r="G50" t="s">
        <v>219</v>
      </c>
    </row>
    <row r="51" spans="1:7" x14ac:dyDescent="0.25">
      <c r="A51" s="80">
        <v>49</v>
      </c>
      <c r="B51" t="s">
        <v>268</v>
      </c>
      <c r="C51">
        <v>3</v>
      </c>
      <c r="D51">
        <v>6</v>
      </c>
      <c r="E51" t="s">
        <v>218</v>
      </c>
      <c r="F51" t="s">
        <v>219</v>
      </c>
      <c r="G51" t="s">
        <v>219</v>
      </c>
    </row>
    <row r="52" spans="1:7" x14ac:dyDescent="0.25">
      <c r="A52" s="80">
        <v>50</v>
      </c>
      <c r="B52" t="s">
        <v>269</v>
      </c>
      <c r="C52">
        <v>8</v>
      </c>
      <c r="D52">
        <v>6</v>
      </c>
      <c r="E52" t="s">
        <v>218</v>
      </c>
      <c r="F52" t="s">
        <v>219</v>
      </c>
      <c r="G52" t="s">
        <v>219</v>
      </c>
    </row>
    <row r="53" spans="1:7" x14ac:dyDescent="0.25">
      <c r="A53" s="80">
        <v>51</v>
      </c>
      <c r="B53" t="s">
        <v>270</v>
      </c>
      <c r="C53">
        <v>3</v>
      </c>
      <c r="D53">
        <v>6</v>
      </c>
      <c r="E53" t="s">
        <v>218</v>
      </c>
      <c r="F53" t="s">
        <v>219</v>
      </c>
      <c r="G53" t="s">
        <v>219</v>
      </c>
    </row>
    <row r="54" spans="1:7" x14ac:dyDescent="0.25">
      <c r="A54" s="80">
        <v>52</v>
      </c>
      <c r="B54" t="s">
        <v>271</v>
      </c>
      <c r="C54">
        <v>3</v>
      </c>
      <c r="D54">
        <v>6</v>
      </c>
      <c r="E54" t="s">
        <v>218</v>
      </c>
      <c r="F54" t="s">
        <v>219</v>
      </c>
      <c r="G54" t="s">
        <v>219</v>
      </c>
    </row>
    <row r="55" spans="1:7" x14ac:dyDescent="0.25">
      <c r="A55" s="80">
        <v>53</v>
      </c>
      <c r="B55" t="s">
        <v>272</v>
      </c>
      <c r="C55">
        <v>3</v>
      </c>
      <c r="D55">
        <v>6</v>
      </c>
      <c r="E55" t="s">
        <v>218</v>
      </c>
      <c r="F55" t="s">
        <v>219</v>
      </c>
      <c r="G55" t="s">
        <v>219</v>
      </c>
    </row>
    <row r="56" spans="1:7" x14ac:dyDescent="0.25">
      <c r="A56" s="80">
        <v>54</v>
      </c>
      <c r="B56" t="s">
        <v>273</v>
      </c>
      <c r="C56">
        <v>3</v>
      </c>
      <c r="D56">
        <v>6</v>
      </c>
      <c r="E56" t="s">
        <v>218</v>
      </c>
      <c r="F56" t="s">
        <v>219</v>
      </c>
      <c r="G56" t="s">
        <v>219</v>
      </c>
    </row>
    <row r="57" spans="1:7" x14ac:dyDescent="0.25">
      <c r="A57" s="80">
        <v>55</v>
      </c>
      <c r="B57" t="s">
        <v>274</v>
      </c>
      <c r="C57">
        <v>5</v>
      </c>
      <c r="D57">
        <v>6</v>
      </c>
      <c r="E57" t="s">
        <v>218</v>
      </c>
      <c r="F57" t="s">
        <v>219</v>
      </c>
      <c r="G57" t="s">
        <v>219</v>
      </c>
    </row>
    <row r="58" spans="1:7" x14ac:dyDescent="0.25">
      <c r="A58" s="80">
        <v>56</v>
      </c>
      <c r="B58" t="s">
        <v>275</v>
      </c>
      <c r="C58">
        <v>3</v>
      </c>
      <c r="D58">
        <v>6</v>
      </c>
      <c r="E58" t="s">
        <v>218</v>
      </c>
      <c r="F58" t="s">
        <v>219</v>
      </c>
      <c r="G58" t="s">
        <v>219</v>
      </c>
    </row>
    <row r="59" spans="1:7" x14ac:dyDescent="0.25">
      <c r="A59" s="80">
        <v>57</v>
      </c>
      <c r="B59" t="s">
        <v>276</v>
      </c>
      <c r="C59">
        <v>3</v>
      </c>
      <c r="D59">
        <v>6</v>
      </c>
      <c r="E59" t="s">
        <v>218</v>
      </c>
      <c r="F59" t="s">
        <v>219</v>
      </c>
      <c r="G59" t="s">
        <v>219</v>
      </c>
    </row>
    <row r="60" spans="1:7" x14ac:dyDescent="0.25">
      <c r="A60" s="80">
        <v>58</v>
      </c>
      <c r="B60" t="s">
        <v>277</v>
      </c>
      <c r="C60">
        <v>3</v>
      </c>
      <c r="D60">
        <v>6</v>
      </c>
      <c r="E60" t="s">
        <v>218</v>
      </c>
      <c r="F60" t="s">
        <v>219</v>
      </c>
      <c r="G60" t="s">
        <v>219</v>
      </c>
    </row>
    <row r="61" spans="1:7" x14ac:dyDescent="0.25">
      <c r="A61" s="80">
        <v>59</v>
      </c>
      <c r="B61" t="s">
        <v>278</v>
      </c>
      <c r="C61">
        <v>5</v>
      </c>
      <c r="D61">
        <v>6</v>
      </c>
      <c r="E61" t="s">
        <v>218</v>
      </c>
      <c r="F61" t="s">
        <v>219</v>
      </c>
      <c r="G61" t="s">
        <v>219</v>
      </c>
    </row>
    <row r="62" spans="1:7" x14ac:dyDescent="0.25">
      <c r="A62" s="80">
        <v>60</v>
      </c>
      <c r="B62" t="s">
        <v>279</v>
      </c>
      <c r="C62">
        <v>5</v>
      </c>
      <c r="D62">
        <v>6</v>
      </c>
      <c r="E62" t="s">
        <v>218</v>
      </c>
      <c r="F62" t="s">
        <v>219</v>
      </c>
      <c r="G62" t="s">
        <v>219</v>
      </c>
    </row>
    <row r="63" spans="1:7" x14ac:dyDescent="0.25">
      <c r="A63" s="80">
        <v>61</v>
      </c>
      <c r="B63" t="s">
        <v>280</v>
      </c>
      <c r="C63">
        <v>5</v>
      </c>
      <c r="D63">
        <v>6</v>
      </c>
      <c r="E63" t="s">
        <v>218</v>
      </c>
      <c r="F63" t="s">
        <v>219</v>
      </c>
      <c r="G63" t="s">
        <v>219</v>
      </c>
    </row>
    <row r="64" spans="1:7" x14ac:dyDescent="0.25">
      <c r="A64" s="80">
        <v>62</v>
      </c>
      <c r="B64" t="s">
        <v>281</v>
      </c>
      <c r="C64">
        <v>9</v>
      </c>
      <c r="D64">
        <v>6</v>
      </c>
      <c r="E64" t="s">
        <v>218</v>
      </c>
      <c r="F64" t="s">
        <v>219</v>
      </c>
      <c r="G64" t="s">
        <v>219</v>
      </c>
    </row>
    <row r="65" spans="1:7" x14ac:dyDescent="0.25">
      <c r="A65" s="80">
        <v>63</v>
      </c>
      <c r="B65" t="s">
        <v>282</v>
      </c>
      <c r="C65">
        <v>7</v>
      </c>
      <c r="D65">
        <v>6</v>
      </c>
      <c r="E65" t="s">
        <v>218</v>
      </c>
      <c r="F65" t="s">
        <v>219</v>
      </c>
      <c r="G65" t="s">
        <v>218</v>
      </c>
    </row>
    <row r="66" spans="1:7" x14ac:dyDescent="0.25">
      <c r="A66" s="80">
        <v>64</v>
      </c>
      <c r="B66" t="s">
        <v>283</v>
      </c>
      <c r="C66">
        <v>13</v>
      </c>
      <c r="D66">
        <v>6</v>
      </c>
      <c r="E66" t="s">
        <v>218</v>
      </c>
      <c r="F66" t="s">
        <v>219</v>
      </c>
      <c r="G66" t="s">
        <v>219</v>
      </c>
    </row>
    <row r="67" spans="1:7" x14ac:dyDescent="0.25">
      <c r="A67" s="80">
        <v>65</v>
      </c>
      <c r="B67" t="s">
        <v>284</v>
      </c>
      <c r="C67">
        <v>5</v>
      </c>
      <c r="D67">
        <v>6</v>
      </c>
      <c r="E67" t="s">
        <v>218</v>
      </c>
      <c r="F67" t="s">
        <v>219</v>
      </c>
      <c r="G67" t="s">
        <v>218</v>
      </c>
    </row>
    <row r="68" spans="1:7" x14ac:dyDescent="0.25">
      <c r="A68" s="80">
        <v>66</v>
      </c>
      <c r="B68" t="s">
        <v>285</v>
      </c>
      <c r="C68">
        <v>8</v>
      </c>
      <c r="D68">
        <v>6</v>
      </c>
      <c r="E68" t="s">
        <v>218</v>
      </c>
      <c r="F68" t="s">
        <v>219</v>
      </c>
      <c r="G68" t="s">
        <v>219</v>
      </c>
    </row>
    <row r="69" spans="1:7" x14ac:dyDescent="0.25">
      <c r="A69" s="80">
        <v>67</v>
      </c>
      <c r="B69" t="s">
        <v>286</v>
      </c>
      <c r="C69">
        <v>4</v>
      </c>
      <c r="D69">
        <v>6</v>
      </c>
      <c r="E69" t="s">
        <v>218</v>
      </c>
      <c r="F69" t="s">
        <v>219</v>
      </c>
      <c r="G69" t="s">
        <v>219</v>
      </c>
    </row>
    <row r="70" spans="1:7" x14ac:dyDescent="0.25">
      <c r="A70" s="80">
        <v>68</v>
      </c>
      <c r="B70" t="s">
        <v>287</v>
      </c>
      <c r="C70">
        <v>7</v>
      </c>
      <c r="D70">
        <v>6</v>
      </c>
      <c r="E70" t="s">
        <v>218</v>
      </c>
      <c r="F70" t="s">
        <v>219</v>
      </c>
      <c r="G70" t="s">
        <v>219</v>
      </c>
    </row>
    <row r="71" spans="1:7" x14ac:dyDescent="0.25">
      <c r="A71" s="80">
        <v>69</v>
      </c>
      <c r="B71" t="s">
        <v>288</v>
      </c>
      <c r="C71">
        <v>19</v>
      </c>
      <c r="D71">
        <v>6</v>
      </c>
      <c r="E71" t="s">
        <v>218</v>
      </c>
      <c r="F71" t="s">
        <v>219</v>
      </c>
      <c r="G71" t="s">
        <v>219</v>
      </c>
    </row>
    <row r="72" spans="1:7" x14ac:dyDescent="0.25">
      <c r="A72" s="80">
        <v>70</v>
      </c>
      <c r="B72" t="s">
        <v>289</v>
      </c>
      <c r="C72">
        <v>3</v>
      </c>
      <c r="D72">
        <v>6</v>
      </c>
      <c r="E72" t="s">
        <v>218</v>
      </c>
      <c r="F72" t="s">
        <v>219</v>
      </c>
      <c r="G72" t="s">
        <v>219</v>
      </c>
    </row>
    <row r="73" spans="1:7" x14ac:dyDescent="0.25">
      <c r="A73" s="80">
        <v>71</v>
      </c>
      <c r="B73" t="s">
        <v>290</v>
      </c>
      <c r="C73">
        <v>4</v>
      </c>
      <c r="D73">
        <v>6</v>
      </c>
      <c r="E73" t="s">
        <v>218</v>
      </c>
      <c r="F73" t="s">
        <v>219</v>
      </c>
      <c r="G73" t="s">
        <v>219</v>
      </c>
    </row>
    <row r="74" spans="1:7" x14ac:dyDescent="0.25">
      <c r="A74" s="80">
        <v>72</v>
      </c>
      <c r="B74" t="s">
        <v>291</v>
      </c>
      <c r="C74">
        <v>4</v>
      </c>
      <c r="D74">
        <v>6</v>
      </c>
      <c r="E74" t="s">
        <v>218</v>
      </c>
      <c r="F74" t="s">
        <v>219</v>
      </c>
      <c r="G74" t="s">
        <v>219</v>
      </c>
    </row>
    <row r="75" spans="1:7" x14ac:dyDescent="0.25">
      <c r="A75" s="80">
        <v>73</v>
      </c>
      <c r="B75" t="s">
        <v>292</v>
      </c>
      <c r="C75">
        <v>3</v>
      </c>
      <c r="D75">
        <v>6</v>
      </c>
      <c r="E75" t="s">
        <v>218</v>
      </c>
      <c r="F75" t="s">
        <v>219</v>
      </c>
      <c r="G75" t="s">
        <v>219</v>
      </c>
    </row>
    <row r="76" spans="1:7" x14ac:dyDescent="0.25">
      <c r="A76" s="80">
        <v>74</v>
      </c>
      <c r="B76" t="s">
        <v>293</v>
      </c>
      <c r="C76">
        <v>4</v>
      </c>
      <c r="D76">
        <v>6</v>
      </c>
      <c r="E76" t="s">
        <v>218</v>
      </c>
      <c r="F76" t="s">
        <v>219</v>
      </c>
      <c r="G76" t="s">
        <v>219</v>
      </c>
    </row>
    <row r="77" spans="1:7" x14ac:dyDescent="0.25">
      <c r="A77" s="80">
        <v>75</v>
      </c>
      <c r="B77" t="s">
        <v>294</v>
      </c>
      <c r="C77">
        <v>3</v>
      </c>
      <c r="D77">
        <v>6</v>
      </c>
      <c r="E77" t="s">
        <v>218</v>
      </c>
      <c r="F77" t="s">
        <v>219</v>
      </c>
      <c r="G77" t="s">
        <v>219</v>
      </c>
    </row>
    <row r="78" spans="1:7" x14ac:dyDescent="0.25">
      <c r="A78" s="80">
        <v>76</v>
      </c>
      <c r="B78" t="s">
        <v>295</v>
      </c>
      <c r="C78">
        <v>4</v>
      </c>
      <c r="D78">
        <v>6</v>
      </c>
      <c r="E78" t="s">
        <v>218</v>
      </c>
      <c r="F78" t="s">
        <v>219</v>
      </c>
      <c r="G78" t="s">
        <v>219</v>
      </c>
    </row>
    <row r="79" spans="1:7" x14ac:dyDescent="0.25">
      <c r="A79" s="80">
        <v>77</v>
      </c>
      <c r="B79" t="s">
        <v>296</v>
      </c>
      <c r="C79">
        <v>4</v>
      </c>
      <c r="D79">
        <v>6</v>
      </c>
      <c r="E79" t="s">
        <v>218</v>
      </c>
      <c r="F79" t="s">
        <v>219</v>
      </c>
      <c r="G79" t="s">
        <v>219</v>
      </c>
    </row>
    <row r="80" spans="1:7" x14ac:dyDescent="0.25">
      <c r="A80" s="80">
        <v>78</v>
      </c>
      <c r="B80" t="s">
        <v>297</v>
      </c>
      <c r="C80">
        <v>3</v>
      </c>
      <c r="D80">
        <v>6</v>
      </c>
      <c r="E80" t="s">
        <v>218</v>
      </c>
      <c r="F80" t="s">
        <v>219</v>
      </c>
      <c r="G80" t="s">
        <v>219</v>
      </c>
    </row>
    <row r="81" spans="1:7" x14ac:dyDescent="0.25">
      <c r="A81" s="80">
        <v>79</v>
      </c>
      <c r="B81" t="s">
        <v>298</v>
      </c>
      <c r="C81">
        <v>4</v>
      </c>
      <c r="D81">
        <v>6</v>
      </c>
      <c r="E81" t="s">
        <v>218</v>
      </c>
      <c r="F81" t="s">
        <v>219</v>
      </c>
      <c r="G81" t="s">
        <v>219</v>
      </c>
    </row>
    <row r="82" spans="1:7" x14ac:dyDescent="0.25">
      <c r="A82" s="80">
        <v>80</v>
      </c>
      <c r="B82" t="s">
        <v>299</v>
      </c>
      <c r="C82">
        <v>4</v>
      </c>
      <c r="D82">
        <v>6</v>
      </c>
      <c r="E82" t="s">
        <v>218</v>
      </c>
      <c r="F82" t="s">
        <v>219</v>
      </c>
      <c r="G82" t="s">
        <v>219</v>
      </c>
    </row>
  </sheetData>
  <pageMargins left="0.75" right="0.75" top="1" bottom="1" header="0.5" footer="0.5"/>
  <pageSetup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1">
    <tabColor rgb="FFFFC000"/>
  </sheetPr>
  <dimension ref="A1:CM82"/>
  <sheetViews>
    <sheetView zoomScale="90" zoomScaleNormal="90" workbookViewId="0">
      <pane xSplit="1" ySplit="1" topLeftCell="B2" activePane="bottomRight" state="frozen"/>
      <selection pane="topRight" activeCell="B1" sqref="B1"/>
      <selection pane="bottomLeft" activeCell="A2" sqref="A2"/>
      <selection pane="bottomRight" activeCell="A30" sqref="A30"/>
    </sheetView>
  </sheetViews>
  <sheetFormatPr baseColWidth="10" defaultColWidth="9.140625" defaultRowHeight="15" x14ac:dyDescent="0.25"/>
  <cols>
    <col min="1" max="1" width="15.85546875" style="86" bestFit="1" customWidth="1"/>
    <col min="2" max="10" width="6.7109375" style="101" bestFit="1" customWidth="1"/>
    <col min="11" max="11" width="7" style="101" bestFit="1" customWidth="1"/>
    <col min="12" max="18" width="6.7109375" style="101" bestFit="1" customWidth="1"/>
    <col min="19" max="19" width="7.7109375" style="101" bestFit="1" customWidth="1"/>
    <col min="20" max="33" width="6.7109375" style="101" bestFit="1" customWidth="1"/>
    <col min="34" max="34" width="6.85546875" style="101" bestFit="1" customWidth="1"/>
    <col min="35" max="35" width="7.42578125" style="101" bestFit="1" customWidth="1"/>
    <col min="36" max="36" width="6.85546875" style="101" bestFit="1" customWidth="1"/>
    <col min="37" max="37" width="7.42578125" style="101" bestFit="1" customWidth="1"/>
    <col min="38" max="38" width="8.5703125" style="101" bestFit="1" customWidth="1"/>
    <col min="39" max="39" width="9.140625" style="101" bestFit="1" customWidth="1"/>
    <col min="40" max="40" width="8.42578125" style="101" bestFit="1" customWidth="1"/>
    <col min="41" max="41" width="9.140625" style="101" bestFit="1" customWidth="1"/>
    <col min="42" max="42" width="6.85546875" style="101" bestFit="1" customWidth="1"/>
    <col min="43" max="43" width="7.5703125" style="101" bestFit="1" customWidth="1"/>
    <col min="44" max="44" width="6.85546875" style="101" bestFit="1" customWidth="1"/>
    <col min="45" max="45" width="7.42578125" style="101" bestFit="1" customWidth="1"/>
    <col min="46" max="46" width="6.85546875" style="101" bestFit="1" customWidth="1"/>
    <col min="47" max="47" width="7.42578125" style="101" bestFit="1" customWidth="1"/>
    <col min="48" max="48" width="8.5703125" style="101" bestFit="1" customWidth="1"/>
    <col min="49" max="49" width="9.140625" style="101" bestFit="1" customWidth="1"/>
    <col min="50" max="50" width="8.42578125" style="101" bestFit="1" customWidth="1"/>
    <col min="51" max="51" width="9.140625" style="101" bestFit="1" customWidth="1"/>
    <col min="52" max="52" width="6.85546875" style="101" bestFit="1" customWidth="1"/>
    <col min="53" max="53" width="7.5703125" style="101" bestFit="1" customWidth="1"/>
    <col min="54" max="54" width="6.85546875" style="101" bestFit="1" customWidth="1"/>
    <col min="55" max="55" width="7.42578125" style="101" bestFit="1" customWidth="1"/>
    <col min="56" max="56" width="6.85546875" style="101" bestFit="1" customWidth="1"/>
    <col min="57" max="57" width="7.42578125" style="101" bestFit="1" customWidth="1"/>
    <col min="58" max="58" width="8.5703125" style="101" bestFit="1" customWidth="1"/>
    <col min="59" max="59" width="9.140625" style="101" bestFit="1" customWidth="1"/>
    <col min="60" max="60" width="8.42578125" style="101" bestFit="1" customWidth="1"/>
    <col min="61" max="61" width="9.140625" style="101" bestFit="1" customWidth="1"/>
    <col min="62" max="62" width="6.85546875" style="101" bestFit="1" customWidth="1"/>
    <col min="63" max="63" width="7.5703125" style="101" bestFit="1" customWidth="1"/>
    <col min="64" max="64" width="6.85546875" style="101" bestFit="1" customWidth="1"/>
    <col min="65" max="65" width="7.42578125" style="101" bestFit="1" customWidth="1"/>
    <col min="66" max="66" width="6.85546875" style="101" bestFit="1" customWidth="1"/>
    <col min="67" max="67" width="7.42578125" style="101" bestFit="1" customWidth="1"/>
    <col min="68" max="68" width="8.5703125" style="101" bestFit="1" customWidth="1"/>
    <col min="69" max="69" width="9.140625" style="101" bestFit="1" customWidth="1"/>
    <col min="70" max="70" width="8.42578125" style="101" bestFit="1" customWidth="1"/>
    <col min="71" max="71" width="9.140625" style="101" bestFit="1" customWidth="1"/>
    <col min="72" max="72" width="6.85546875" style="101" bestFit="1" customWidth="1"/>
    <col min="73" max="73" width="7.5703125" style="101" bestFit="1" customWidth="1"/>
    <col min="74" max="74" width="6.85546875" style="101" bestFit="1" customWidth="1"/>
    <col min="75" max="75" width="7.42578125" style="101" bestFit="1" customWidth="1"/>
    <col min="76" max="76" width="6.85546875" style="101" bestFit="1" customWidth="1"/>
    <col min="77" max="77" width="7.42578125" style="101" bestFit="1" customWidth="1"/>
    <col min="78" max="78" width="8.5703125" style="101" bestFit="1" customWidth="1"/>
    <col min="79" max="79" width="9.140625" style="101" bestFit="1" customWidth="1"/>
    <col min="80" max="80" width="8.42578125" style="101" bestFit="1" customWidth="1"/>
    <col min="81" max="81" width="9.140625" style="101" bestFit="1" customWidth="1"/>
    <col min="82" max="82" width="6.85546875" style="101" bestFit="1" customWidth="1"/>
    <col min="83" max="83" width="7.5703125" style="101" bestFit="1" customWidth="1"/>
    <col min="84" max="84" width="6.85546875" style="101" bestFit="1" customWidth="1"/>
    <col min="85" max="85" width="7.42578125" style="101" bestFit="1" customWidth="1"/>
    <col min="86" max="86" width="6.85546875" style="101" bestFit="1" customWidth="1"/>
    <col min="87" max="87" width="7.42578125" style="101" bestFit="1" customWidth="1"/>
    <col min="88" max="88" width="8.5703125" style="101" bestFit="1" customWidth="1"/>
    <col min="89" max="89" width="9.140625" style="101" bestFit="1" customWidth="1"/>
    <col min="90" max="90" width="8.42578125" style="101" bestFit="1" customWidth="1"/>
    <col min="91" max="91" width="9.140625" style="101" bestFit="1" customWidth="1"/>
    <col min="92" max="115" width="9.140625" style="101" customWidth="1"/>
    <col min="116" max="16384" width="9.140625" style="101"/>
  </cols>
  <sheetData>
    <row r="1" spans="1:91" x14ac:dyDescent="0.25">
      <c r="B1" s="80" t="s">
        <v>300</v>
      </c>
      <c r="C1" s="80" t="s">
        <v>301</v>
      </c>
      <c r="D1" s="80" t="s">
        <v>302</v>
      </c>
      <c r="E1" s="80" t="s">
        <v>303</v>
      </c>
      <c r="F1" s="80" t="s">
        <v>304</v>
      </c>
      <c r="G1" s="80" t="s">
        <v>305</v>
      </c>
      <c r="H1" s="80" t="s">
        <v>306</v>
      </c>
      <c r="I1" s="80" t="s">
        <v>307</v>
      </c>
      <c r="J1" s="80" t="s">
        <v>186</v>
      </c>
      <c r="K1" s="80" t="s">
        <v>308</v>
      </c>
      <c r="L1" s="80" t="s">
        <v>309</v>
      </c>
      <c r="M1" s="80" t="s">
        <v>310</v>
      </c>
      <c r="N1" s="80" t="s">
        <v>311</v>
      </c>
      <c r="O1" s="80" t="s">
        <v>312</v>
      </c>
      <c r="P1" s="80" t="s">
        <v>313</v>
      </c>
      <c r="Q1" s="80" t="s">
        <v>314</v>
      </c>
      <c r="R1" s="80" t="s">
        <v>315</v>
      </c>
      <c r="S1" s="80" t="s">
        <v>316</v>
      </c>
      <c r="T1" s="80" t="s">
        <v>317</v>
      </c>
      <c r="U1" s="80" t="s">
        <v>318</v>
      </c>
      <c r="V1" s="80" t="s">
        <v>172</v>
      </c>
      <c r="W1" s="80" t="s">
        <v>319</v>
      </c>
      <c r="X1" s="80" t="s">
        <v>320</v>
      </c>
      <c r="Y1" s="80" t="s">
        <v>321</v>
      </c>
      <c r="Z1" s="80" t="s">
        <v>169</v>
      </c>
      <c r="AA1" s="80" t="s">
        <v>322</v>
      </c>
      <c r="AB1" s="80" t="s">
        <v>323</v>
      </c>
      <c r="AC1" s="80" t="s">
        <v>324</v>
      </c>
      <c r="AD1" s="80" t="s">
        <v>325</v>
      </c>
      <c r="AE1" s="80" t="s">
        <v>326</v>
      </c>
      <c r="AF1" s="80" t="s">
        <v>327</v>
      </c>
      <c r="AG1" s="80" t="s">
        <v>328</v>
      </c>
      <c r="AH1" s="68"/>
      <c r="AI1" s="68"/>
      <c r="AJ1" s="68"/>
      <c r="AK1" s="68"/>
      <c r="AL1" s="68"/>
      <c r="AM1" s="68"/>
      <c r="AN1" s="68"/>
      <c r="AO1" s="68"/>
      <c r="AP1" s="68"/>
      <c r="AQ1" s="68"/>
      <c r="AR1" s="68"/>
      <c r="AS1" s="68"/>
      <c r="AT1" s="68"/>
      <c r="AU1" s="68"/>
      <c r="AV1" s="68"/>
      <c r="AW1" s="68"/>
      <c r="AX1" s="68"/>
      <c r="AY1" s="68"/>
      <c r="AZ1" s="68"/>
      <c r="BA1" s="68"/>
      <c r="BB1" s="68"/>
      <c r="BC1" s="68"/>
      <c r="BD1" s="68"/>
      <c r="BE1" s="68"/>
      <c r="BF1" s="68"/>
      <c r="BG1" s="68"/>
      <c r="BH1" s="68"/>
      <c r="BI1" s="68"/>
      <c r="BJ1" s="68"/>
      <c r="BK1" s="68"/>
      <c r="BL1" s="68"/>
      <c r="BM1" s="68"/>
      <c r="BN1" s="68"/>
      <c r="BO1" s="68"/>
      <c r="BP1" s="68"/>
      <c r="BQ1" s="68"/>
      <c r="BR1" s="68"/>
      <c r="BS1" s="68"/>
      <c r="BT1" s="68"/>
      <c r="BU1" s="68"/>
      <c r="BV1" s="68"/>
      <c r="BW1" s="68"/>
      <c r="BX1" s="68"/>
      <c r="BY1" s="68"/>
      <c r="BZ1" s="68"/>
      <c r="CA1" s="68"/>
      <c r="CB1" s="68"/>
      <c r="CC1" s="68"/>
      <c r="CD1" s="68"/>
      <c r="CE1" s="68"/>
      <c r="CF1" s="68"/>
      <c r="CG1" s="68"/>
      <c r="CH1" s="68"/>
      <c r="CI1" s="68"/>
      <c r="CJ1" s="68"/>
      <c r="CK1" s="68"/>
      <c r="CL1" s="68"/>
      <c r="CM1" s="68"/>
    </row>
    <row r="2" spans="1:91" x14ac:dyDescent="0.25">
      <c r="A2" s="80" t="s">
        <v>217</v>
      </c>
      <c r="B2" s="59">
        <v>0.623</v>
      </c>
      <c r="C2" s="59">
        <v>0.56799999999999995</v>
      </c>
      <c r="D2" s="59">
        <v>0.78500000000000003</v>
      </c>
      <c r="E2" s="59">
        <v>0.63800000000000001</v>
      </c>
      <c r="F2" s="59">
        <v>0.56599999999999995</v>
      </c>
      <c r="G2" s="59">
        <v>0.79300000000000004</v>
      </c>
      <c r="H2" s="59">
        <v>0.57599999999999996</v>
      </c>
      <c r="I2" s="59">
        <v>0.54200000000000004</v>
      </c>
      <c r="J2" s="59">
        <v>0.93100000000000005</v>
      </c>
      <c r="K2" s="59">
        <v>1.268</v>
      </c>
      <c r="L2" s="59">
        <v>1.095</v>
      </c>
      <c r="M2" s="59">
        <v>2.097</v>
      </c>
      <c r="N2" s="59">
        <v>1.127</v>
      </c>
      <c r="O2" s="59">
        <v>1.0169999999999999</v>
      </c>
      <c r="P2" s="59">
        <v>1.8049999999999999</v>
      </c>
      <c r="Q2" s="59">
        <v>1.069</v>
      </c>
      <c r="R2" s="59">
        <v>0.97399999999999998</v>
      </c>
      <c r="S2" s="59">
        <v>3.7429999999999999</v>
      </c>
      <c r="T2" s="59">
        <v>0.76200000000000001</v>
      </c>
      <c r="U2" s="59">
        <v>0.71499999999999997</v>
      </c>
      <c r="V2" s="59">
        <v>1.2070000000000001</v>
      </c>
      <c r="W2" s="59">
        <v>0.754</v>
      </c>
      <c r="X2" s="59">
        <v>0.68500000000000005</v>
      </c>
      <c r="Y2" s="59">
        <v>1.2</v>
      </c>
      <c r="Z2" s="59">
        <v>0.65200000000000002</v>
      </c>
      <c r="AA2" s="59">
        <v>0.65100000000000002</v>
      </c>
      <c r="AB2" s="59">
        <v>0.26400000000000001</v>
      </c>
      <c r="AC2" s="59">
        <v>0.27100000000000002</v>
      </c>
      <c r="AD2" s="59">
        <v>0.56000000000000005</v>
      </c>
      <c r="AE2" s="59">
        <v>0.54300000000000004</v>
      </c>
      <c r="AF2" s="59">
        <v>0.70899999999999996</v>
      </c>
      <c r="AG2" s="59">
        <v>0.55300000000000005</v>
      </c>
      <c r="AH2" s="59"/>
      <c r="AI2" s="59"/>
      <c r="AJ2" s="59"/>
      <c r="AK2" s="59"/>
      <c r="AL2" s="59"/>
      <c r="AM2" s="59"/>
      <c r="AN2" s="59"/>
      <c r="AO2" s="59"/>
      <c r="AP2" s="59"/>
      <c r="AQ2" s="59"/>
      <c r="AR2" s="59"/>
      <c r="AS2" s="59"/>
      <c r="AT2" s="59"/>
      <c r="AU2" s="59"/>
      <c r="AV2" s="59"/>
      <c r="AW2" s="59"/>
      <c r="AX2" s="59"/>
      <c r="AY2" s="59"/>
      <c r="AZ2" s="59"/>
      <c r="BA2" s="59"/>
      <c r="BB2" s="59"/>
      <c r="BC2" s="59"/>
      <c r="BD2" s="59"/>
      <c r="BE2" s="59"/>
      <c r="BF2" s="59"/>
      <c r="BG2" s="59"/>
      <c r="BH2" s="59"/>
      <c r="BI2" s="59"/>
      <c r="BJ2" s="59"/>
      <c r="BK2" s="59"/>
      <c r="BL2" s="59"/>
      <c r="BM2" s="59"/>
      <c r="BN2" s="59"/>
      <c r="BO2" s="59"/>
      <c r="BP2" s="59"/>
      <c r="BQ2" s="59"/>
      <c r="BR2" s="59"/>
      <c r="BS2" s="59"/>
      <c r="BT2" s="59"/>
      <c r="BU2" s="59"/>
      <c r="BV2" s="59"/>
      <c r="BW2" s="59"/>
      <c r="BX2" s="59"/>
      <c r="BY2" s="59"/>
      <c r="BZ2" s="59"/>
      <c r="CA2" s="59"/>
      <c r="CB2" s="59"/>
      <c r="CC2" s="59"/>
      <c r="CD2" s="59"/>
      <c r="CE2" s="59"/>
      <c r="CF2" s="59"/>
      <c r="CG2" s="59"/>
      <c r="CH2" s="59"/>
      <c r="CI2" s="59"/>
      <c r="CJ2" s="59"/>
      <c r="CK2" s="59"/>
      <c r="CL2" s="59"/>
      <c r="CM2" s="59"/>
    </row>
    <row r="3" spans="1:91" x14ac:dyDescent="0.25">
      <c r="A3" s="80" t="s">
        <v>220</v>
      </c>
      <c r="B3" s="59">
        <v>0.106</v>
      </c>
      <c r="C3" s="59">
        <v>0.32500000000000001</v>
      </c>
      <c r="D3" s="59">
        <v>0.161</v>
      </c>
      <c r="E3" s="59">
        <v>0.106</v>
      </c>
      <c r="F3" s="59">
        <v>0.32500000000000001</v>
      </c>
      <c r="G3" s="59">
        <v>0.161</v>
      </c>
      <c r="H3" s="59">
        <v>0.153</v>
      </c>
      <c r="I3" s="59">
        <v>0.52200000000000002</v>
      </c>
      <c r="J3" s="59">
        <v>0.45200000000000001</v>
      </c>
      <c r="K3" s="59">
        <v>8.5000000000000006E-2</v>
      </c>
      <c r="L3" s="59">
        <v>0.28199999999999997</v>
      </c>
      <c r="M3" s="59">
        <v>0.114</v>
      </c>
      <c r="N3" s="59">
        <v>8.5000000000000006E-2</v>
      </c>
      <c r="O3" s="59">
        <v>0.28199999999999997</v>
      </c>
      <c r="P3" s="59">
        <v>0.114</v>
      </c>
      <c r="Q3" s="59">
        <v>0.126</v>
      </c>
      <c r="R3" s="59">
        <v>0.44400000000000001</v>
      </c>
      <c r="S3" s="59">
        <v>0.42599999999999999</v>
      </c>
      <c r="T3" s="59">
        <v>7.6999999999999999E-2</v>
      </c>
      <c r="U3" s="59">
        <v>0.27800000000000002</v>
      </c>
      <c r="V3" s="59">
        <v>9.6000000000000002E-2</v>
      </c>
      <c r="W3" s="59">
        <v>7.6999999999999999E-2</v>
      </c>
      <c r="X3" s="59">
        <v>0.27800000000000002</v>
      </c>
      <c r="Y3" s="59">
        <v>9.6000000000000002E-2</v>
      </c>
      <c r="Z3" s="59">
        <v>0.113</v>
      </c>
      <c r="AA3" s="59">
        <v>0.42799999999999999</v>
      </c>
      <c r="AB3" s="59">
        <v>0.17</v>
      </c>
      <c r="AC3" s="59">
        <v>0.17</v>
      </c>
      <c r="AD3" s="59">
        <v>6.3E-2</v>
      </c>
      <c r="AE3" s="59">
        <v>0.17199999999999999</v>
      </c>
      <c r="AF3" s="59">
        <v>4.3999999999999997E-2</v>
      </c>
      <c r="AG3" s="59">
        <v>4.3999999999999997E-2</v>
      </c>
      <c r="AH3" s="59"/>
      <c r="AI3" s="59"/>
      <c r="AJ3" s="59"/>
      <c r="AK3" s="59"/>
      <c r="AL3" s="59"/>
      <c r="AM3" s="59"/>
      <c r="AN3" s="59"/>
      <c r="AO3" s="59"/>
      <c r="AP3" s="59"/>
      <c r="AQ3" s="59"/>
      <c r="AR3" s="59"/>
      <c r="AS3" s="59"/>
      <c r="AT3" s="59"/>
      <c r="AU3" s="59"/>
      <c r="AV3" s="59"/>
      <c r="AW3" s="59"/>
      <c r="AX3" s="59"/>
      <c r="AY3" s="59"/>
      <c r="AZ3" s="59"/>
      <c r="BA3" s="59"/>
      <c r="BB3" s="59"/>
      <c r="BC3" s="59"/>
      <c r="BD3" s="59"/>
      <c r="BE3" s="59"/>
      <c r="BF3" s="59"/>
      <c r="BG3" s="59"/>
      <c r="BH3" s="59"/>
      <c r="BI3" s="59"/>
      <c r="BJ3" s="59"/>
      <c r="BK3" s="59"/>
      <c r="BL3" s="59"/>
      <c r="BM3" s="59"/>
      <c r="BN3" s="59"/>
      <c r="BO3" s="59"/>
      <c r="BP3" s="59"/>
      <c r="BQ3" s="59"/>
      <c r="BR3" s="59"/>
      <c r="BS3" s="59"/>
      <c r="BT3" s="59"/>
      <c r="BU3" s="59"/>
      <c r="BV3" s="59"/>
      <c r="BW3" s="59"/>
      <c r="BX3" s="59"/>
      <c r="BY3" s="59"/>
      <c r="BZ3" s="59"/>
      <c r="CA3" s="59"/>
      <c r="CB3" s="59"/>
      <c r="CC3" s="59"/>
      <c r="CD3" s="59"/>
      <c r="CE3" s="59"/>
      <c r="CF3" s="59"/>
      <c r="CG3" s="59"/>
      <c r="CH3" s="59"/>
      <c r="CI3" s="59"/>
      <c r="CJ3" s="59"/>
      <c r="CK3" s="59"/>
      <c r="CL3" s="59"/>
      <c r="CM3" s="59"/>
    </row>
    <row r="4" spans="1:91" x14ac:dyDescent="0.25">
      <c r="A4" s="80" t="s">
        <v>221</v>
      </c>
      <c r="B4" s="59">
        <v>9.8000000000000004E-2</v>
      </c>
      <c r="C4" s="59">
        <v>0.14799999999999999</v>
      </c>
      <c r="D4" s="59">
        <v>0.11600000000000001</v>
      </c>
      <c r="E4" s="59">
        <v>9.8000000000000004E-2</v>
      </c>
      <c r="F4" s="59">
        <v>0.14799999999999999</v>
      </c>
      <c r="G4" s="59">
        <v>0.11600000000000001</v>
      </c>
      <c r="H4" s="59">
        <v>0.153</v>
      </c>
      <c r="I4" s="59">
        <v>0.28299999999999997</v>
      </c>
      <c r="J4" s="59">
        <v>0.45200000000000001</v>
      </c>
      <c r="K4" s="59">
        <v>8.2000000000000003E-2</v>
      </c>
      <c r="L4" s="59">
        <v>0.16700000000000001</v>
      </c>
      <c r="M4" s="59">
        <v>9.7000000000000003E-2</v>
      </c>
      <c r="N4" s="59">
        <v>8.2000000000000003E-2</v>
      </c>
      <c r="O4" s="59">
        <v>0.16700000000000001</v>
      </c>
      <c r="P4" s="59">
        <v>9.7000000000000003E-2</v>
      </c>
      <c r="Q4" s="59">
        <v>0.126</v>
      </c>
      <c r="R4" s="59">
        <v>0.253</v>
      </c>
      <c r="S4" s="59">
        <v>0.42599999999999999</v>
      </c>
      <c r="T4" s="59">
        <v>7.2999999999999995E-2</v>
      </c>
      <c r="U4" s="59">
        <v>0.128</v>
      </c>
      <c r="V4" s="59">
        <v>7.5999999999999998E-2</v>
      </c>
      <c r="W4" s="59">
        <v>7.2999999999999995E-2</v>
      </c>
      <c r="X4" s="59">
        <v>0.128</v>
      </c>
      <c r="Y4" s="59">
        <v>7.5999999999999998E-2</v>
      </c>
      <c r="Z4" s="59">
        <v>0.113</v>
      </c>
      <c r="AA4" s="59">
        <v>0.23499999999999999</v>
      </c>
      <c r="AB4" s="59">
        <v>0.157</v>
      </c>
      <c r="AC4" s="59">
        <v>0.157</v>
      </c>
      <c r="AD4" s="59">
        <v>6.3E-2</v>
      </c>
      <c r="AE4" s="59">
        <v>0.106</v>
      </c>
      <c r="AF4" s="59">
        <v>3.5000000000000003E-2</v>
      </c>
      <c r="AG4" s="59">
        <v>3.5000000000000003E-2</v>
      </c>
      <c r="AH4" s="59"/>
      <c r="AI4" s="59"/>
      <c r="AJ4" s="59"/>
      <c r="AK4" s="59"/>
      <c r="AL4" s="59"/>
      <c r="AM4" s="59"/>
      <c r="AN4" s="59"/>
      <c r="AO4" s="59"/>
      <c r="AP4" s="59"/>
      <c r="AQ4" s="59"/>
      <c r="AR4" s="59"/>
      <c r="AS4" s="59"/>
      <c r="AT4" s="59"/>
      <c r="AU4" s="59"/>
      <c r="AV4" s="59"/>
      <c r="AW4" s="59"/>
      <c r="AX4" s="59"/>
      <c r="AY4" s="59"/>
      <c r="AZ4" s="59"/>
      <c r="BA4" s="59"/>
      <c r="BB4" s="59"/>
      <c r="BC4" s="59"/>
      <c r="BD4" s="59"/>
      <c r="BE4" s="59"/>
      <c r="BF4" s="59"/>
      <c r="BG4" s="59"/>
      <c r="BH4" s="59"/>
      <c r="BI4" s="59"/>
      <c r="BJ4" s="59"/>
      <c r="BK4" s="59"/>
      <c r="BL4" s="59"/>
      <c r="BM4" s="59"/>
      <c r="BN4" s="59"/>
      <c r="BO4" s="59"/>
      <c r="BP4" s="59"/>
      <c r="BQ4" s="59"/>
      <c r="BR4" s="59"/>
      <c r="BS4" s="59"/>
      <c r="BT4" s="59"/>
      <c r="BU4" s="59"/>
      <c r="BV4" s="59"/>
      <c r="BW4" s="59"/>
      <c r="BX4" s="59"/>
      <c r="BY4" s="59"/>
      <c r="BZ4" s="59"/>
      <c r="CA4" s="59"/>
      <c r="CB4" s="59"/>
      <c r="CC4" s="59"/>
      <c r="CD4" s="59"/>
      <c r="CE4" s="59"/>
      <c r="CF4" s="59"/>
      <c r="CG4" s="59"/>
      <c r="CH4" s="59"/>
      <c r="CI4" s="59"/>
      <c r="CJ4" s="59"/>
      <c r="CK4" s="59"/>
      <c r="CL4" s="59"/>
      <c r="CM4" s="59"/>
    </row>
    <row r="5" spans="1:91" x14ac:dyDescent="0.25">
      <c r="A5" s="80" t="s">
        <v>222</v>
      </c>
      <c r="B5" s="59">
        <v>0.55600000000000005</v>
      </c>
      <c r="C5" s="59">
        <v>0.51700000000000002</v>
      </c>
      <c r="D5" s="59">
        <v>0.66100000000000003</v>
      </c>
      <c r="E5" s="59">
        <v>0.59699999999999998</v>
      </c>
      <c r="F5" s="59">
        <v>0.54800000000000004</v>
      </c>
      <c r="G5" s="59">
        <v>0.66200000000000003</v>
      </c>
      <c r="H5" s="59">
        <v>0.53800000000000003</v>
      </c>
      <c r="I5" s="59">
        <v>0.502</v>
      </c>
      <c r="J5" s="59">
        <v>0.92200000000000004</v>
      </c>
      <c r="K5" s="59">
        <v>1.212</v>
      </c>
      <c r="L5" s="59">
        <v>1.0640000000000001</v>
      </c>
      <c r="M5" s="59">
        <v>1.641</v>
      </c>
      <c r="N5" s="59">
        <v>1.0980000000000001</v>
      </c>
      <c r="O5" s="59">
        <v>0.99099999999999999</v>
      </c>
      <c r="P5" s="59">
        <v>1.486</v>
      </c>
      <c r="Q5" s="59">
        <v>1.0449999999999999</v>
      </c>
      <c r="R5" s="59">
        <v>0.95299999999999996</v>
      </c>
      <c r="S5" s="59">
        <v>2.8730000000000002</v>
      </c>
      <c r="T5" s="59">
        <v>0.64500000000000002</v>
      </c>
      <c r="U5" s="59">
        <v>0.621</v>
      </c>
      <c r="V5" s="59">
        <v>0.84199999999999997</v>
      </c>
      <c r="W5" s="59">
        <v>0.68100000000000005</v>
      </c>
      <c r="X5" s="59">
        <v>0.61499999999999999</v>
      </c>
      <c r="Y5" s="59">
        <v>0.90100000000000002</v>
      </c>
      <c r="Z5" s="59">
        <v>0.58199999999999996</v>
      </c>
      <c r="AA5" s="59">
        <v>0.57699999999999996</v>
      </c>
      <c r="AB5" s="59">
        <v>0.23100000000000001</v>
      </c>
      <c r="AC5" s="59">
        <v>0.23899999999999999</v>
      </c>
      <c r="AD5" s="59">
        <v>0.54100000000000004</v>
      </c>
      <c r="AE5" s="59">
        <v>0.53700000000000003</v>
      </c>
      <c r="AF5" s="59">
        <v>0.69099999999999995</v>
      </c>
      <c r="AG5" s="59">
        <v>0.53600000000000003</v>
      </c>
      <c r="AH5" s="59"/>
      <c r="AI5" s="59"/>
      <c r="AJ5" s="59"/>
      <c r="AK5" s="59"/>
      <c r="AL5" s="59"/>
      <c r="AM5" s="59"/>
      <c r="AN5" s="59"/>
      <c r="AO5" s="59"/>
      <c r="AP5" s="59"/>
      <c r="AQ5" s="59"/>
      <c r="AR5" s="59"/>
      <c r="AS5" s="59"/>
      <c r="AT5" s="59"/>
      <c r="AU5" s="59"/>
      <c r="AV5" s="59"/>
      <c r="AW5" s="59"/>
      <c r="AX5" s="59"/>
      <c r="AY5" s="59"/>
      <c r="AZ5" s="59"/>
      <c r="BA5" s="59"/>
      <c r="BB5" s="59"/>
      <c r="BC5" s="59"/>
      <c r="BD5" s="59"/>
      <c r="BE5" s="59"/>
      <c r="BF5" s="59"/>
      <c r="BG5" s="59"/>
      <c r="BH5" s="59"/>
      <c r="BI5" s="59"/>
      <c r="BJ5" s="59"/>
      <c r="BK5" s="59"/>
      <c r="BL5" s="59"/>
      <c r="BM5" s="59"/>
      <c r="BN5" s="59"/>
      <c r="BO5" s="59"/>
      <c r="BP5" s="59"/>
      <c r="BQ5" s="59"/>
      <c r="BR5" s="59"/>
      <c r="BS5" s="59"/>
      <c r="BT5" s="59"/>
      <c r="BU5" s="59"/>
      <c r="BV5" s="59"/>
      <c r="BW5" s="59"/>
      <c r="BX5" s="59"/>
      <c r="BY5" s="59"/>
      <c r="BZ5" s="59"/>
      <c r="CA5" s="59"/>
      <c r="CB5" s="59"/>
      <c r="CC5" s="59"/>
      <c r="CD5" s="59"/>
      <c r="CE5" s="59"/>
      <c r="CF5" s="59"/>
      <c r="CG5" s="59"/>
      <c r="CH5" s="59"/>
      <c r="CI5" s="59"/>
      <c r="CJ5" s="59"/>
      <c r="CK5" s="59"/>
      <c r="CL5" s="59"/>
      <c r="CM5" s="59"/>
    </row>
    <row r="6" spans="1:91" x14ac:dyDescent="0.25">
      <c r="A6" s="80" t="s">
        <v>223</v>
      </c>
      <c r="B6" s="59">
        <v>0.15</v>
      </c>
      <c r="C6" s="59">
        <v>0.36499999999999999</v>
      </c>
      <c r="D6" s="59">
        <v>0.21299999999999999</v>
      </c>
      <c r="E6" s="59">
        <v>0.123</v>
      </c>
      <c r="F6" s="59">
        <v>0.33500000000000002</v>
      </c>
      <c r="G6" s="59">
        <v>0.19</v>
      </c>
      <c r="H6" s="59">
        <v>0.112</v>
      </c>
      <c r="I6" s="59">
        <v>0.28699999999999998</v>
      </c>
      <c r="J6" s="59">
        <v>0.14499999999999999</v>
      </c>
      <c r="K6" s="59">
        <v>0.15</v>
      </c>
      <c r="L6" s="59">
        <v>0.36499999999999999</v>
      </c>
      <c r="M6" s="59">
        <v>0.21299999999999999</v>
      </c>
      <c r="N6" s="59">
        <v>0.123</v>
      </c>
      <c r="O6" s="59">
        <v>0.33500000000000002</v>
      </c>
      <c r="P6" s="59">
        <v>0.19</v>
      </c>
      <c r="Q6" s="59">
        <v>0.112</v>
      </c>
      <c r="R6" s="59">
        <v>0.28699999999999998</v>
      </c>
      <c r="S6" s="59">
        <v>0.14499999999999999</v>
      </c>
      <c r="T6" s="59">
        <v>0.17</v>
      </c>
      <c r="U6" s="59">
        <v>1.202</v>
      </c>
      <c r="V6" s="59">
        <v>0.58299999999999996</v>
      </c>
      <c r="W6" s="59">
        <v>0.14399999999999999</v>
      </c>
      <c r="X6" s="59">
        <v>1.2110000000000001</v>
      </c>
      <c r="Y6" s="59">
        <v>0.56599999999999995</v>
      </c>
      <c r="Z6" s="59">
        <v>0.124</v>
      </c>
      <c r="AA6" s="59">
        <v>1.1499999999999999</v>
      </c>
      <c r="AB6" s="59">
        <v>0.38200000000000001</v>
      </c>
      <c r="AC6" s="59">
        <v>8.3000000000000004E-2</v>
      </c>
      <c r="AD6" s="59">
        <v>0.376</v>
      </c>
      <c r="AE6" s="59">
        <v>0.376</v>
      </c>
      <c r="AF6" s="59">
        <v>8.4000000000000005E-2</v>
      </c>
      <c r="AG6" s="59">
        <v>8.4000000000000005E-2</v>
      </c>
      <c r="AH6" s="59"/>
      <c r="AI6" s="59"/>
      <c r="AJ6" s="59"/>
      <c r="AK6" s="59"/>
      <c r="AL6" s="59"/>
      <c r="AM6" s="59"/>
      <c r="AN6" s="59"/>
      <c r="AO6" s="59"/>
      <c r="AP6" s="59"/>
      <c r="AQ6" s="59"/>
      <c r="AR6" s="59"/>
      <c r="AS6" s="59"/>
      <c r="AT6" s="59"/>
      <c r="AU6" s="59"/>
      <c r="AV6" s="59"/>
      <c r="AW6" s="59"/>
      <c r="AX6" s="59"/>
      <c r="AY6" s="59"/>
      <c r="AZ6" s="59"/>
      <c r="BA6" s="59"/>
      <c r="BB6" s="59"/>
      <c r="BC6" s="59"/>
      <c r="BD6" s="59"/>
      <c r="BE6" s="59"/>
      <c r="BF6" s="59"/>
      <c r="BG6" s="59"/>
      <c r="BH6" s="59"/>
      <c r="BI6" s="59"/>
      <c r="BJ6" s="59"/>
      <c r="BK6" s="59"/>
      <c r="BL6" s="59"/>
      <c r="BM6" s="59"/>
      <c r="BN6" s="59"/>
      <c r="BO6" s="59"/>
      <c r="BP6" s="59"/>
      <c r="BQ6" s="59"/>
      <c r="BR6" s="59"/>
      <c r="BS6" s="59"/>
      <c r="BT6" s="59"/>
      <c r="BU6" s="59"/>
      <c r="BV6" s="59"/>
      <c r="BW6" s="59"/>
      <c r="BX6" s="59"/>
      <c r="BY6" s="59"/>
      <c r="BZ6" s="59"/>
      <c r="CA6" s="59"/>
      <c r="CB6" s="59"/>
      <c r="CC6" s="59"/>
      <c r="CD6" s="59"/>
      <c r="CE6" s="59"/>
      <c r="CF6" s="59"/>
      <c r="CG6" s="59"/>
      <c r="CH6" s="59"/>
      <c r="CI6" s="59"/>
      <c r="CJ6" s="59"/>
      <c r="CK6" s="59"/>
      <c r="CL6" s="59"/>
      <c r="CM6" s="59"/>
    </row>
    <row r="7" spans="1:91" x14ac:dyDescent="0.25">
      <c r="A7" s="80" t="s">
        <v>224</v>
      </c>
      <c r="B7" s="59">
        <v>0.28899999999999998</v>
      </c>
      <c r="C7" s="59">
        <v>0.32500000000000001</v>
      </c>
      <c r="D7" s="59">
        <v>0.25700000000000001</v>
      </c>
      <c r="E7" s="59">
        <v>0</v>
      </c>
      <c r="F7" s="59">
        <v>0</v>
      </c>
      <c r="G7" s="59">
        <v>0.25700000000000001</v>
      </c>
      <c r="H7" s="59">
        <v>0.42199999999999999</v>
      </c>
      <c r="I7" s="59">
        <v>0.52200000000000002</v>
      </c>
      <c r="J7" s="59">
        <v>0.59399999999999997</v>
      </c>
      <c r="K7" s="59">
        <v>0.26600000000000001</v>
      </c>
      <c r="L7" s="59">
        <v>0.36799999999999999</v>
      </c>
      <c r="M7" s="59">
        <v>0.27200000000000002</v>
      </c>
      <c r="N7" s="59">
        <v>0.26700000000000002</v>
      </c>
      <c r="O7" s="59">
        <v>0.36799999999999999</v>
      </c>
      <c r="P7" s="59">
        <v>0.27100000000000002</v>
      </c>
      <c r="Q7" s="59">
        <v>0.377</v>
      </c>
      <c r="R7" s="59">
        <v>0</v>
      </c>
      <c r="S7" s="59">
        <v>0.59399999999999997</v>
      </c>
      <c r="T7" s="59">
        <v>0.23100000000000001</v>
      </c>
      <c r="U7" s="59">
        <v>0</v>
      </c>
      <c r="V7" s="59">
        <v>0.187</v>
      </c>
      <c r="W7" s="59">
        <v>0.23200000000000001</v>
      </c>
      <c r="X7" s="59">
        <v>0.29099999999999998</v>
      </c>
      <c r="Y7" s="59">
        <v>0.187</v>
      </c>
      <c r="Z7" s="59">
        <v>0.32100000000000001</v>
      </c>
      <c r="AA7" s="59">
        <v>0.42799999999999999</v>
      </c>
      <c r="AB7" s="59">
        <v>0</v>
      </c>
      <c r="AC7" s="59">
        <v>0.38800000000000001</v>
      </c>
      <c r="AD7" s="59">
        <v>0.23100000000000001</v>
      </c>
      <c r="AE7" s="59">
        <v>0.17199999999999999</v>
      </c>
      <c r="AF7" s="59">
        <v>0</v>
      </c>
      <c r="AG7" s="59">
        <v>9.1999999999999998E-2</v>
      </c>
      <c r="AH7" s="59"/>
      <c r="AI7" s="59"/>
      <c r="AJ7" s="59"/>
      <c r="AK7" s="59"/>
      <c r="AL7" s="59"/>
      <c r="AM7" s="59"/>
      <c r="AN7" s="59"/>
      <c r="AO7" s="59"/>
      <c r="AP7" s="59"/>
      <c r="AQ7" s="59"/>
      <c r="AR7" s="59"/>
      <c r="AS7" s="59"/>
      <c r="AT7" s="59"/>
      <c r="AU7" s="59"/>
      <c r="AV7" s="59"/>
      <c r="AW7" s="59"/>
      <c r="AX7" s="59"/>
      <c r="AY7" s="59"/>
      <c r="AZ7" s="59"/>
      <c r="BA7" s="59"/>
      <c r="BB7" s="59"/>
      <c r="BC7" s="59"/>
      <c r="BD7" s="59"/>
      <c r="BE7" s="59"/>
      <c r="BF7" s="59"/>
      <c r="BG7" s="59"/>
      <c r="BH7" s="59"/>
      <c r="BI7" s="59"/>
      <c r="BJ7" s="59"/>
      <c r="BK7" s="59"/>
      <c r="BL7" s="59"/>
      <c r="BM7" s="59"/>
      <c r="BN7" s="59"/>
      <c r="BO7" s="59"/>
      <c r="BP7" s="59"/>
      <c r="BQ7" s="59"/>
      <c r="BR7" s="59"/>
      <c r="BS7" s="59"/>
      <c r="BT7" s="59"/>
      <c r="BU7" s="59"/>
      <c r="BV7" s="59"/>
      <c r="BW7" s="59"/>
      <c r="BX7" s="59"/>
      <c r="BY7" s="59"/>
      <c r="BZ7" s="59"/>
      <c r="CA7" s="59"/>
      <c r="CB7" s="59"/>
      <c r="CC7" s="59"/>
      <c r="CD7" s="59"/>
      <c r="CE7" s="59"/>
      <c r="CF7" s="59"/>
      <c r="CG7" s="59"/>
      <c r="CH7" s="59"/>
      <c r="CI7" s="59"/>
      <c r="CJ7" s="59"/>
      <c r="CK7" s="59"/>
      <c r="CL7" s="59"/>
      <c r="CM7" s="59"/>
    </row>
    <row r="8" spans="1:91" x14ac:dyDescent="0.25">
      <c r="A8" s="80" t="s">
        <v>225</v>
      </c>
      <c r="B8" s="59">
        <v>1.056</v>
      </c>
      <c r="C8" s="59">
        <v>1.611</v>
      </c>
      <c r="D8" s="59">
        <v>1.1140000000000001</v>
      </c>
      <c r="E8" s="59">
        <v>1.337</v>
      </c>
      <c r="F8" s="59">
        <v>1.8069999999999999</v>
      </c>
      <c r="G8" s="59">
        <v>1.5920000000000001</v>
      </c>
      <c r="H8" s="59">
        <v>1.1439999999999999</v>
      </c>
      <c r="I8" s="59">
        <v>1.77</v>
      </c>
      <c r="J8" s="59">
        <v>1.36</v>
      </c>
      <c r="K8" s="59">
        <v>1.38</v>
      </c>
      <c r="L8" s="59">
        <v>1.897</v>
      </c>
      <c r="M8" s="59">
        <v>1.6060000000000001</v>
      </c>
      <c r="N8" s="59">
        <v>1.091</v>
      </c>
      <c r="O8" s="59">
        <v>1.58</v>
      </c>
      <c r="P8" s="59">
        <v>1.1240000000000001</v>
      </c>
      <c r="Q8" s="59">
        <v>1.1599999999999999</v>
      </c>
      <c r="R8" s="59">
        <v>1.788</v>
      </c>
      <c r="S8" s="59">
        <v>1.349</v>
      </c>
      <c r="T8" s="59">
        <v>1.2210000000000001</v>
      </c>
      <c r="U8" s="59">
        <v>2.1</v>
      </c>
      <c r="V8" s="59">
        <v>1.4450000000000001</v>
      </c>
      <c r="W8" s="59">
        <v>1.1120000000000001</v>
      </c>
      <c r="X8" s="59">
        <v>1.8220000000000001</v>
      </c>
      <c r="Y8" s="59">
        <v>1.4430000000000001</v>
      </c>
      <c r="Z8" s="59">
        <v>0.96899999999999997</v>
      </c>
      <c r="AA8" s="59">
        <v>1.611</v>
      </c>
      <c r="AB8" s="59">
        <v>0.8</v>
      </c>
      <c r="AC8" s="59">
        <v>0.59799999999999998</v>
      </c>
      <c r="AD8" s="59">
        <v>1.9279999999999999</v>
      </c>
      <c r="AE8" s="59">
        <v>1.34</v>
      </c>
      <c r="AF8" s="59">
        <v>0.89300000000000002</v>
      </c>
      <c r="AG8" s="59">
        <v>0.88600000000000001</v>
      </c>
      <c r="AH8" s="59"/>
      <c r="AI8" s="59"/>
      <c r="AJ8" s="59"/>
      <c r="AK8" s="59"/>
      <c r="AL8" s="59"/>
      <c r="AM8" s="59"/>
      <c r="AN8" s="59"/>
      <c r="AO8" s="59"/>
      <c r="AP8" s="59"/>
      <c r="AQ8" s="59"/>
      <c r="AR8" s="59"/>
      <c r="AS8" s="59"/>
      <c r="AT8" s="59"/>
      <c r="AU8" s="59"/>
      <c r="AV8" s="59"/>
      <c r="AW8" s="59"/>
      <c r="AX8" s="59"/>
      <c r="AY8" s="59"/>
      <c r="AZ8" s="59"/>
      <c r="BA8" s="59"/>
      <c r="BB8" s="59"/>
      <c r="BC8" s="59"/>
      <c r="BD8" s="59"/>
      <c r="BE8" s="59"/>
      <c r="BF8" s="59"/>
      <c r="BG8" s="59"/>
      <c r="BH8" s="59"/>
      <c r="BI8" s="59"/>
      <c r="BJ8" s="59"/>
      <c r="BK8" s="59"/>
      <c r="BL8" s="59"/>
      <c r="BM8" s="59"/>
      <c r="BN8" s="59"/>
      <c r="BO8" s="59"/>
      <c r="BP8" s="59"/>
      <c r="BQ8" s="59"/>
      <c r="BR8" s="59"/>
      <c r="BS8" s="59"/>
      <c r="BT8" s="59"/>
      <c r="BU8" s="59"/>
      <c r="BV8" s="59"/>
      <c r="BW8" s="59"/>
      <c r="BX8" s="59"/>
      <c r="BY8" s="59"/>
      <c r="BZ8" s="59"/>
      <c r="CA8" s="59"/>
      <c r="CB8" s="59"/>
      <c r="CC8" s="59"/>
      <c r="CD8" s="59"/>
      <c r="CE8" s="59"/>
      <c r="CF8" s="59"/>
      <c r="CG8" s="59"/>
      <c r="CH8" s="59"/>
      <c r="CI8" s="59"/>
      <c r="CJ8" s="59"/>
      <c r="CK8" s="59"/>
      <c r="CL8" s="59"/>
      <c r="CM8" s="59"/>
    </row>
    <row r="9" spans="1:91" x14ac:dyDescent="0.25">
      <c r="A9" s="80" t="s">
        <v>226</v>
      </c>
      <c r="B9" s="59">
        <v>0.442</v>
      </c>
      <c r="C9" s="59">
        <v>0</v>
      </c>
      <c r="D9" s="59">
        <v>0</v>
      </c>
      <c r="E9" s="59">
        <v>0.442</v>
      </c>
      <c r="F9" s="59">
        <v>0</v>
      </c>
      <c r="G9" s="59">
        <v>0</v>
      </c>
      <c r="H9" s="59">
        <v>0.74</v>
      </c>
      <c r="I9" s="59">
        <v>0</v>
      </c>
      <c r="J9" s="59">
        <v>0</v>
      </c>
      <c r="K9" s="59">
        <v>0</v>
      </c>
      <c r="L9" s="59">
        <v>0</v>
      </c>
      <c r="M9" s="59">
        <v>0</v>
      </c>
      <c r="N9" s="59">
        <v>0</v>
      </c>
      <c r="O9" s="59">
        <v>0</v>
      </c>
      <c r="P9" s="59">
        <v>0</v>
      </c>
      <c r="Q9" s="59">
        <v>0.61199999999999999</v>
      </c>
      <c r="R9" s="59">
        <v>0</v>
      </c>
      <c r="S9" s="59">
        <v>0</v>
      </c>
      <c r="T9" s="59">
        <v>0</v>
      </c>
      <c r="U9" s="59">
        <v>0</v>
      </c>
      <c r="V9" s="59">
        <v>0</v>
      </c>
      <c r="W9" s="59">
        <v>0</v>
      </c>
      <c r="X9" s="59">
        <v>0</v>
      </c>
      <c r="Y9" s="59">
        <v>0</v>
      </c>
      <c r="Z9" s="59">
        <v>0.60899999999999999</v>
      </c>
      <c r="AA9" s="59">
        <v>0</v>
      </c>
      <c r="AB9" s="59">
        <v>0</v>
      </c>
      <c r="AC9" s="59">
        <v>0</v>
      </c>
      <c r="AD9" s="59">
        <v>0.219</v>
      </c>
      <c r="AE9" s="59">
        <v>0</v>
      </c>
      <c r="AF9" s="59">
        <v>0</v>
      </c>
      <c r="AG9" s="59">
        <v>0</v>
      </c>
      <c r="AH9" s="59"/>
      <c r="AI9" s="59"/>
      <c r="AJ9" s="59"/>
      <c r="AK9" s="59"/>
      <c r="AL9" s="59"/>
      <c r="AM9" s="59"/>
      <c r="AN9" s="59"/>
      <c r="AO9" s="59"/>
      <c r="AP9" s="59"/>
      <c r="AQ9" s="59"/>
      <c r="AR9" s="59"/>
      <c r="AS9" s="59"/>
      <c r="AT9" s="59"/>
      <c r="AU9" s="59"/>
      <c r="AV9" s="59"/>
      <c r="AW9" s="59"/>
      <c r="AX9" s="59"/>
      <c r="AY9" s="59"/>
      <c r="AZ9" s="59"/>
      <c r="BA9" s="59"/>
      <c r="BB9" s="59"/>
      <c r="BC9" s="59"/>
      <c r="BD9" s="59"/>
      <c r="BE9" s="59"/>
      <c r="BF9" s="59"/>
      <c r="BG9" s="59"/>
      <c r="BH9" s="59"/>
      <c r="BI9" s="59"/>
      <c r="BJ9" s="59"/>
      <c r="BK9" s="59"/>
      <c r="BL9" s="59"/>
      <c r="BM9" s="59"/>
      <c r="BN9" s="59"/>
      <c r="BO9" s="59"/>
      <c r="BP9" s="59"/>
      <c r="BQ9" s="59"/>
      <c r="BR9" s="59"/>
      <c r="BS9" s="59"/>
      <c r="BT9" s="59"/>
      <c r="BU9" s="59"/>
      <c r="BV9" s="59"/>
      <c r="BW9" s="59"/>
      <c r="BX9" s="59"/>
      <c r="BY9" s="59"/>
      <c r="BZ9" s="59"/>
      <c r="CA9" s="59"/>
      <c r="CB9" s="59"/>
      <c r="CC9" s="59"/>
      <c r="CD9" s="59"/>
      <c r="CE9" s="59"/>
      <c r="CF9" s="59"/>
      <c r="CG9" s="59"/>
      <c r="CH9" s="59"/>
      <c r="CI9" s="59"/>
      <c r="CJ9" s="59"/>
      <c r="CK9" s="59"/>
      <c r="CL9" s="59"/>
      <c r="CM9" s="59"/>
    </row>
    <row r="10" spans="1:91" x14ac:dyDescent="0.25">
      <c r="A10" s="80" t="s">
        <v>227</v>
      </c>
      <c r="B10" s="59">
        <v>0.78100000000000003</v>
      </c>
      <c r="C10" s="59">
        <v>0.17499999999999999</v>
      </c>
      <c r="D10" s="59">
        <v>0.48599999999999999</v>
      </c>
      <c r="E10" s="59">
        <v>0.309</v>
      </c>
      <c r="F10" s="59">
        <v>0.1</v>
      </c>
      <c r="G10" s="59">
        <v>0.14000000000000001</v>
      </c>
      <c r="H10" s="59">
        <v>0.51300000000000001</v>
      </c>
      <c r="I10" s="59">
        <v>0.105</v>
      </c>
      <c r="J10" s="59">
        <v>0.16900000000000001</v>
      </c>
      <c r="K10" s="59">
        <v>0.35799999999999998</v>
      </c>
      <c r="L10" s="59">
        <v>0.184</v>
      </c>
      <c r="M10" s="59">
        <v>0.21199999999999999</v>
      </c>
      <c r="N10" s="59">
        <v>0.76700000000000002</v>
      </c>
      <c r="O10" s="59">
        <v>0.16700000000000001</v>
      </c>
      <c r="P10" s="59">
        <v>0.48699999999999999</v>
      </c>
      <c r="Q10" s="59">
        <v>0.51400000000000001</v>
      </c>
      <c r="R10" s="59">
        <v>0.14299999999999999</v>
      </c>
      <c r="S10" s="59">
        <v>0.218</v>
      </c>
      <c r="T10" s="59">
        <v>0.72699999999999998</v>
      </c>
      <c r="U10" s="59">
        <v>0.16</v>
      </c>
      <c r="V10" s="59">
        <v>0.312</v>
      </c>
      <c r="W10" s="59">
        <v>0.70099999999999996</v>
      </c>
      <c r="X10" s="59">
        <v>0.114</v>
      </c>
      <c r="Y10" s="59">
        <v>0.23100000000000001</v>
      </c>
      <c r="Z10" s="59">
        <v>0.64200000000000002</v>
      </c>
      <c r="AA10" s="59">
        <v>0.121</v>
      </c>
      <c r="AB10" s="59">
        <v>8.2000000000000003E-2</v>
      </c>
      <c r="AC10" s="59">
        <v>0.30399999999999999</v>
      </c>
      <c r="AD10" s="59">
        <v>0.96399999999999997</v>
      </c>
      <c r="AE10" s="59">
        <v>0.376</v>
      </c>
      <c r="AF10" s="59">
        <v>0.10100000000000001</v>
      </c>
      <c r="AG10" s="59">
        <v>0.13200000000000001</v>
      </c>
      <c r="AH10" s="59"/>
      <c r="AI10" s="59"/>
      <c r="AJ10" s="59"/>
      <c r="AK10" s="59"/>
      <c r="AL10" s="59"/>
      <c r="AM10" s="59"/>
      <c r="AN10" s="59"/>
      <c r="AO10" s="59"/>
      <c r="AP10" s="59"/>
      <c r="AQ10" s="59"/>
      <c r="AR10" s="59"/>
      <c r="AS10" s="59"/>
      <c r="AT10" s="59"/>
      <c r="AU10" s="59"/>
      <c r="AV10" s="59"/>
      <c r="AW10" s="59"/>
      <c r="AX10" s="59"/>
      <c r="AY10" s="59"/>
      <c r="AZ10" s="59"/>
      <c r="BA10" s="59"/>
      <c r="BB10" s="59"/>
      <c r="BC10" s="59"/>
      <c r="BD10" s="59"/>
      <c r="BE10" s="59"/>
      <c r="BF10" s="59"/>
      <c r="BG10" s="59"/>
      <c r="BH10" s="59"/>
      <c r="BI10" s="59"/>
      <c r="BJ10" s="59"/>
      <c r="BK10" s="59"/>
      <c r="BL10" s="59"/>
      <c r="BM10" s="59"/>
      <c r="BN10" s="59"/>
      <c r="BO10" s="59"/>
      <c r="BP10" s="59"/>
      <c r="BQ10" s="59"/>
      <c r="BR10" s="59"/>
      <c r="BS10" s="59"/>
      <c r="BT10" s="59"/>
      <c r="BU10" s="59"/>
      <c r="BV10" s="59"/>
      <c r="BW10" s="59"/>
      <c r="BX10" s="59"/>
      <c r="BY10" s="59"/>
      <c r="BZ10" s="59"/>
      <c r="CA10" s="59"/>
      <c r="CB10" s="59"/>
      <c r="CC10" s="59"/>
      <c r="CD10" s="59"/>
      <c r="CE10" s="59"/>
      <c r="CF10" s="59"/>
      <c r="CG10" s="59"/>
      <c r="CH10" s="59"/>
      <c r="CI10" s="59"/>
      <c r="CJ10" s="59"/>
      <c r="CK10" s="59"/>
      <c r="CL10" s="59"/>
      <c r="CM10" s="59"/>
    </row>
    <row r="11" spans="1:91" x14ac:dyDescent="0.25">
      <c r="A11" s="80" t="s">
        <v>228</v>
      </c>
      <c r="B11" s="59">
        <v>0.24199999999999999</v>
      </c>
      <c r="C11" s="59">
        <v>1.33</v>
      </c>
      <c r="D11" s="59">
        <v>2.2869999999999999</v>
      </c>
      <c r="E11" s="59">
        <v>0.17499999999999999</v>
      </c>
      <c r="F11" s="59">
        <v>0.81</v>
      </c>
      <c r="G11" s="59">
        <v>0.60499999999999998</v>
      </c>
      <c r="H11" s="59">
        <v>0.16600000000000001</v>
      </c>
      <c r="I11" s="59">
        <v>0.86899999999999999</v>
      </c>
      <c r="J11" s="59">
        <v>0.86199999999999999</v>
      </c>
      <c r="K11" s="59">
        <v>0.25600000000000001</v>
      </c>
      <c r="L11" s="59">
        <v>0.74299999999999999</v>
      </c>
      <c r="M11" s="59">
        <v>1.03</v>
      </c>
      <c r="N11" s="59">
        <v>0.153</v>
      </c>
      <c r="O11" s="59">
        <v>0.32200000000000001</v>
      </c>
      <c r="P11" s="59">
        <v>0.19400000000000001</v>
      </c>
      <c r="Q11" s="59">
        <v>0.156</v>
      </c>
      <c r="R11" s="59">
        <v>0.54900000000000004</v>
      </c>
      <c r="S11" s="59">
        <v>0.25700000000000001</v>
      </c>
      <c r="T11" s="59">
        <v>0.215</v>
      </c>
      <c r="U11" s="59">
        <v>0.875</v>
      </c>
      <c r="V11" s="59">
        <v>1.9179999999999999</v>
      </c>
      <c r="W11" s="59">
        <v>0.13700000000000001</v>
      </c>
      <c r="X11" s="59">
        <v>0.64600000000000002</v>
      </c>
      <c r="Y11" s="59">
        <v>0.28699999999999998</v>
      </c>
      <c r="Z11" s="59">
        <v>0.124</v>
      </c>
      <c r="AA11" s="59">
        <v>0.627</v>
      </c>
      <c r="AB11" s="59">
        <v>0.29199999999999998</v>
      </c>
      <c r="AC11" s="59">
        <v>8.4000000000000005E-2</v>
      </c>
      <c r="AD11" s="59">
        <v>0.67</v>
      </c>
      <c r="AE11" s="59">
        <v>0.376</v>
      </c>
      <c r="AF11" s="59">
        <v>0.48699999999999999</v>
      </c>
      <c r="AG11" s="59">
        <v>0.152</v>
      </c>
      <c r="AH11" s="59"/>
      <c r="AI11" s="59"/>
      <c r="AJ11" s="59"/>
      <c r="AK11" s="59"/>
      <c r="AL11" s="59"/>
      <c r="AM11" s="59"/>
      <c r="AN11" s="59"/>
      <c r="AO11" s="59"/>
      <c r="AP11" s="59"/>
      <c r="AQ11" s="59"/>
      <c r="AR11" s="59"/>
      <c r="AS11" s="59"/>
      <c r="AT11" s="59"/>
      <c r="AU11" s="59"/>
      <c r="AV11" s="59"/>
      <c r="AW11" s="59"/>
      <c r="AX11" s="59"/>
      <c r="AY11" s="59"/>
      <c r="AZ11" s="59"/>
      <c r="BA11" s="59"/>
      <c r="BB11" s="59"/>
      <c r="BC11" s="59"/>
      <c r="BD11" s="59"/>
      <c r="BE11" s="59"/>
      <c r="BF11" s="59"/>
      <c r="BG11" s="59"/>
      <c r="BH11" s="59"/>
      <c r="BI11" s="59"/>
      <c r="BJ11" s="59"/>
      <c r="BK11" s="59"/>
      <c r="BL11" s="59"/>
      <c r="BM11" s="59"/>
      <c r="BN11" s="59"/>
      <c r="BO11" s="59"/>
      <c r="BP11" s="59"/>
      <c r="BQ11" s="59"/>
      <c r="BR11" s="59"/>
      <c r="BS11" s="59"/>
      <c r="BT11" s="59"/>
      <c r="BU11" s="59"/>
      <c r="BV11" s="59"/>
      <c r="BW11" s="59"/>
      <c r="BX11" s="59"/>
      <c r="BY11" s="59"/>
      <c r="BZ11" s="59"/>
      <c r="CA11" s="59"/>
      <c r="CB11" s="59"/>
      <c r="CC11" s="59"/>
      <c r="CD11" s="59"/>
      <c r="CE11" s="59"/>
      <c r="CF11" s="59"/>
      <c r="CG11" s="59"/>
      <c r="CH11" s="59"/>
      <c r="CI11" s="59"/>
      <c r="CJ11" s="59"/>
      <c r="CK11" s="59"/>
      <c r="CL11" s="59"/>
      <c r="CM11" s="59"/>
    </row>
    <row r="12" spans="1:91" x14ac:dyDescent="0.25">
      <c r="A12" s="80" t="s">
        <v>229</v>
      </c>
      <c r="B12" s="59">
        <v>0.44</v>
      </c>
      <c r="C12" s="59">
        <v>0.41399999999999998</v>
      </c>
      <c r="D12" s="59">
        <v>0.35899999999999999</v>
      </c>
      <c r="E12" s="59">
        <v>0.16700000000000001</v>
      </c>
      <c r="F12" s="59">
        <v>0.158</v>
      </c>
      <c r="G12" s="59">
        <v>0.13200000000000001</v>
      </c>
      <c r="H12" s="59">
        <v>0.61</v>
      </c>
      <c r="I12" s="59">
        <v>0.58299999999999996</v>
      </c>
      <c r="J12" s="59">
        <v>0.47399999999999998</v>
      </c>
      <c r="K12" s="59">
        <v>0.97599999999999998</v>
      </c>
      <c r="L12" s="59">
        <v>0.93700000000000006</v>
      </c>
      <c r="M12" s="59">
        <v>0.88400000000000001</v>
      </c>
      <c r="N12" s="59">
        <v>0.27600000000000002</v>
      </c>
      <c r="O12" s="59">
        <v>0.25600000000000001</v>
      </c>
      <c r="P12" s="59">
        <v>0.219</v>
      </c>
      <c r="Q12" s="59">
        <v>0.89800000000000002</v>
      </c>
      <c r="R12" s="59">
        <v>0.872</v>
      </c>
      <c r="S12" s="59">
        <v>1.014</v>
      </c>
      <c r="T12" s="59">
        <v>0.54600000000000004</v>
      </c>
      <c r="U12" s="59">
        <v>0.52800000000000002</v>
      </c>
      <c r="V12" s="59">
        <v>0.41</v>
      </c>
      <c r="W12" s="59">
        <v>0.17100000000000001</v>
      </c>
      <c r="X12" s="59">
        <v>0.159</v>
      </c>
      <c r="Y12" s="59">
        <v>0.11700000000000001</v>
      </c>
      <c r="Z12" s="59">
        <v>0.53300000000000003</v>
      </c>
      <c r="AA12" s="59">
        <v>0.53900000000000003</v>
      </c>
      <c r="AB12" s="59">
        <v>0.11899999999999999</v>
      </c>
      <c r="AC12" s="59">
        <v>4.2999999999999997E-2</v>
      </c>
      <c r="AD12" s="59">
        <v>0.26600000000000001</v>
      </c>
      <c r="AE12" s="59">
        <v>0.22800000000000001</v>
      </c>
      <c r="AF12" s="59">
        <v>2.5999999999999999E-2</v>
      </c>
      <c r="AG12" s="59">
        <v>4.1000000000000002E-2</v>
      </c>
      <c r="AH12" s="59"/>
      <c r="AI12" s="59"/>
      <c r="AJ12" s="59"/>
      <c r="AK12" s="59"/>
      <c r="AL12" s="59"/>
      <c r="AM12" s="59"/>
      <c r="AN12" s="59"/>
      <c r="AO12" s="59"/>
      <c r="AP12" s="59"/>
      <c r="AQ12" s="59"/>
      <c r="AR12" s="59"/>
      <c r="AS12" s="59"/>
      <c r="AT12" s="59"/>
      <c r="AU12" s="59"/>
      <c r="AV12" s="59"/>
      <c r="AW12" s="59"/>
      <c r="AX12" s="59"/>
      <c r="AY12" s="59"/>
      <c r="AZ12" s="59"/>
      <c r="BA12" s="59"/>
      <c r="BB12" s="59"/>
      <c r="BC12" s="59"/>
      <c r="BD12" s="59"/>
      <c r="BE12" s="59"/>
      <c r="BF12" s="59"/>
      <c r="BG12" s="59"/>
      <c r="BH12" s="59"/>
      <c r="BI12" s="59"/>
      <c r="BJ12" s="59"/>
      <c r="BK12" s="59"/>
      <c r="BL12" s="59"/>
      <c r="BM12" s="59"/>
      <c r="BN12" s="59"/>
      <c r="BO12" s="59"/>
      <c r="BP12" s="59"/>
      <c r="BQ12" s="59"/>
      <c r="BR12" s="59"/>
      <c r="BS12" s="59"/>
      <c r="BT12" s="59"/>
      <c r="BU12" s="59"/>
      <c r="BV12" s="59"/>
      <c r="BW12" s="59"/>
      <c r="BX12" s="59"/>
      <c r="BY12" s="59"/>
      <c r="BZ12" s="59"/>
      <c r="CA12" s="59"/>
      <c r="CB12" s="59"/>
      <c r="CC12" s="59"/>
      <c r="CD12" s="59"/>
      <c r="CE12" s="59"/>
      <c r="CF12" s="59"/>
      <c r="CG12" s="59"/>
      <c r="CH12" s="59"/>
      <c r="CI12" s="59"/>
      <c r="CJ12" s="59"/>
      <c r="CK12" s="59"/>
      <c r="CL12" s="59"/>
      <c r="CM12" s="59"/>
    </row>
    <row r="13" spans="1:91" x14ac:dyDescent="0.25">
      <c r="A13" s="80" t="s">
        <v>230</v>
      </c>
      <c r="B13" s="59">
        <v>0.21099999999999999</v>
      </c>
      <c r="C13" s="59">
        <v>0.26100000000000001</v>
      </c>
      <c r="D13" s="59">
        <v>0.19600000000000001</v>
      </c>
      <c r="E13" s="59">
        <v>0.17899999999999999</v>
      </c>
      <c r="F13" s="59">
        <v>0.20399999999999999</v>
      </c>
      <c r="G13" s="59">
        <v>0.155</v>
      </c>
      <c r="H13" s="59">
        <v>0.28599999999999998</v>
      </c>
      <c r="I13" s="59">
        <v>0.30599999999999999</v>
      </c>
      <c r="J13" s="59">
        <v>0.27300000000000002</v>
      </c>
      <c r="K13" s="59">
        <v>0.28399999999999997</v>
      </c>
      <c r="L13" s="59">
        <v>0.253</v>
      </c>
      <c r="M13" s="59">
        <v>0.23200000000000001</v>
      </c>
      <c r="N13" s="59">
        <v>0.34</v>
      </c>
      <c r="O13" s="59">
        <v>0.26500000000000001</v>
      </c>
      <c r="P13" s="59">
        <v>0.26300000000000001</v>
      </c>
      <c r="Q13" s="59">
        <v>0.30599999999999999</v>
      </c>
      <c r="R13" s="59">
        <v>0.49</v>
      </c>
      <c r="S13" s="59">
        <v>0.314</v>
      </c>
      <c r="T13" s="59">
        <v>0.20899999999999999</v>
      </c>
      <c r="U13" s="59">
        <v>0.23300000000000001</v>
      </c>
      <c r="V13" s="59">
        <v>0.159</v>
      </c>
      <c r="W13" s="59">
        <v>0.21</v>
      </c>
      <c r="X13" s="59">
        <v>0.21</v>
      </c>
      <c r="Y13" s="59">
        <v>0.154</v>
      </c>
      <c r="Z13" s="59">
        <v>0.69399999999999995</v>
      </c>
      <c r="AA13" s="59">
        <v>0.69399999999999995</v>
      </c>
      <c r="AB13" s="59">
        <v>2.3E-2</v>
      </c>
      <c r="AC13" s="59">
        <v>2.3E-2</v>
      </c>
      <c r="AD13" s="59">
        <v>4.4999999999999998E-2</v>
      </c>
      <c r="AE13" s="59">
        <v>4.4999999999999998E-2</v>
      </c>
      <c r="AF13" s="59">
        <v>6.2E-2</v>
      </c>
      <c r="AG13" s="59">
        <v>6.2E-2</v>
      </c>
      <c r="AH13" s="59"/>
      <c r="AI13" s="59"/>
      <c r="AJ13" s="59"/>
      <c r="AK13" s="59"/>
      <c r="AL13" s="59"/>
      <c r="AM13" s="59"/>
      <c r="AN13" s="59"/>
      <c r="AO13" s="59"/>
      <c r="AP13" s="59"/>
      <c r="AQ13" s="59"/>
      <c r="AR13" s="59"/>
      <c r="AS13" s="59"/>
      <c r="AT13" s="59"/>
      <c r="AU13" s="59"/>
      <c r="AV13" s="59"/>
      <c r="AW13" s="59"/>
      <c r="AX13" s="59"/>
      <c r="AY13" s="59"/>
      <c r="AZ13" s="59"/>
      <c r="BA13" s="59"/>
      <c r="BB13" s="59"/>
      <c r="BC13" s="59"/>
      <c r="BD13" s="59"/>
      <c r="BE13" s="59"/>
      <c r="BF13" s="59"/>
      <c r="BG13" s="59"/>
      <c r="BH13" s="59"/>
      <c r="BI13" s="59"/>
      <c r="BJ13" s="59"/>
      <c r="BK13" s="59"/>
      <c r="BL13" s="59"/>
      <c r="BM13" s="59"/>
      <c r="BN13" s="59"/>
      <c r="BO13" s="59"/>
      <c r="BP13" s="59"/>
      <c r="BQ13" s="59"/>
      <c r="BR13" s="59"/>
      <c r="BS13" s="59"/>
      <c r="BT13" s="59"/>
      <c r="BU13" s="59"/>
      <c r="BV13" s="59"/>
      <c r="BW13" s="59"/>
      <c r="BX13" s="59"/>
      <c r="BY13" s="59"/>
      <c r="BZ13" s="59"/>
      <c r="CA13" s="59"/>
      <c r="CB13" s="59"/>
      <c r="CC13" s="59"/>
      <c r="CD13" s="59"/>
      <c r="CE13" s="59"/>
      <c r="CF13" s="59"/>
      <c r="CG13" s="59"/>
      <c r="CH13" s="59"/>
      <c r="CI13" s="59"/>
      <c r="CJ13" s="59"/>
      <c r="CK13" s="59"/>
      <c r="CL13" s="59"/>
      <c r="CM13" s="59"/>
    </row>
    <row r="14" spans="1:91" x14ac:dyDescent="0.25">
      <c r="A14" s="80" t="s">
        <v>231</v>
      </c>
      <c r="B14" s="59">
        <v>0.44</v>
      </c>
      <c r="C14" s="59">
        <v>0.41399999999999998</v>
      </c>
      <c r="D14" s="59">
        <v>0.35899999999999999</v>
      </c>
      <c r="E14" s="59">
        <v>0.21099999999999999</v>
      </c>
      <c r="F14" s="59">
        <v>0.20499999999999999</v>
      </c>
      <c r="G14" s="59">
        <v>0.17</v>
      </c>
      <c r="H14" s="59">
        <v>0.61899999999999999</v>
      </c>
      <c r="I14" s="59">
        <v>0.61899999999999999</v>
      </c>
      <c r="J14" s="59">
        <v>0.52300000000000002</v>
      </c>
      <c r="K14" s="59">
        <v>0.98699999999999999</v>
      </c>
      <c r="L14" s="59">
        <v>0.999</v>
      </c>
      <c r="M14" s="59">
        <v>1.0840000000000001</v>
      </c>
      <c r="N14" s="59">
        <v>0.34100000000000003</v>
      </c>
      <c r="O14" s="59">
        <v>0.32500000000000001</v>
      </c>
      <c r="P14" s="59">
        <v>0.27200000000000002</v>
      </c>
      <c r="Q14" s="59">
        <v>1.0409999999999999</v>
      </c>
      <c r="R14" s="59">
        <v>1.0580000000000001</v>
      </c>
      <c r="S14" s="59">
        <v>1.448</v>
      </c>
      <c r="T14" s="59">
        <v>0.54600000000000004</v>
      </c>
      <c r="U14" s="59">
        <v>0.52800000000000002</v>
      </c>
      <c r="V14" s="59">
        <v>0.41</v>
      </c>
      <c r="W14" s="59">
        <v>0.21299999999999999</v>
      </c>
      <c r="X14" s="59">
        <v>0.20499999999999999</v>
      </c>
      <c r="Y14" s="59">
        <v>0.14799999999999999</v>
      </c>
      <c r="Z14" s="59">
        <v>0.56200000000000006</v>
      </c>
      <c r="AA14" s="59">
        <v>0.56999999999999995</v>
      </c>
      <c r="AB14" s="59">
        <v>0.11899999999999999</v>
      </c>
      <c r="AC14" s="59">
        <v>4.5999999999999999E-2</v>
      </c>
      <c r="AD14" s="59">
        <v>0.28499999999999998</v>
      </c>
      <c r="AE14" s="59">
        <v>0.26800000000000002</v>
      </c>
      <c r="AF14" s="59">
        <v>4.5999999999999999E-2</v>
      </c>
      <c r="AG14" s="59">
        <v>4.7E-2</v>
      </c>
      <c r="AH14" s="59"/>
      <c r="AI14" s="59"/>
      <c r="AJ14" s="59"/>
      <c r="AK14" s="59"/>
      <c r="AL14" s="59"/>
      <c r="AM14" s="59"/>
      <c r="AN14" s="59"/>
      <c r="AO14" s="59"/>
      <c r="AP14" s="59"/>
      <c r="AQ14" s="59"/>
      <c r="AR14" s="59"/>
      <c r="AS14" s="59"/>
      <c r="AT14" s="59"/>
      <c r="AU14" s="59"/>
      <c r="AV14" s="59"/>
      <c r="AW14" s="59"/>
      <c r="AX14" s="59"/>
      <c r="AY14" s="59"/>
      <c r="AZ14" s="59"/>
      <c r="BA14" s="59"/>
      <c r="BB14" s="59"/>
      <c r="BC14" s="59"/>
      <c r="BD14" s="59"/>
      <c r="BE14" s="59"/>
      <c r="BF14" s="59"/>
      <c r="BG14" s="59"/>
      <c r="BH14" s="59"/>
      <c r="BI14" s="59"/>
      <c r="BJ14" s="59"/>
      <c r="BK14" s="59"/>
      <c r="BL14" s="59"/>
      <c r="BM14" s="59"/>
      <c r="BN14" s="59"/>
      <c r="BO14" s="59"/>
      <c r="BP14" s="59"/>
      <c r="BQ14" s="59"/>
      <c r="BR14" s="59"/>
      <c r="BS14" s="59"/>
      <c r="BT14" s="59"/>
      <c r="BU14" s="59"/>
      <c r="BV14" s="59"/>
      <c r="BW14" s="59"/>
      <c r="BX14" s="59"/>
      <c r="BY14" s="59"/>
      <c r="BZ14" s="59"/>
      <c r="CA14" s="59"/>
      <c r="CB14" s="59"/>
      <c r="CC14" s="59"/>
      <c r="CD14" s="59"/>
      <c r="CE14" s="59"/>
      <c r="CF14" s="59"/>
      <c r="CG14" s="59"/>
      <c r="CH14" s="59"/>
      <c r="CI14" s="59"/>
      <c r="CJ14" s="59"/>
      <c r="CK14" s="59"/>
      <c r="CL14" s="59"/>
      <c r="CM14" s="59"/>
    </row>
    <row r="15" spans="1:91" x14ac:dyDescent="0.25">
      <c r="A15" s="80" t="s">
        <v>232</v>
      </c>
      <c r="B15" s="59">
        <v>2.032</v>
      </c>
      <c r="C15" s="59">
        <v>1.986</v>
      </c>
      <c r="D15" s="59">
        <v>2.476</v>
      </c>
      <c r="E15" s="59">
        <v>1.0940000000000001</v>
      </c>
      <c r="F15" s="59">
        <v>1.095</v>
      </c>
      <c r="G15" s="59">
        <v>1.0129999999999999</v>
      </c>
      <c r="H15" s="59">
        <v>1.2729999999999999</v>
      </c>
      <c r="I15" s="59">
        <v>1.2709999999999999</v>
      </c>
      <c r="J15" s="59">
        <v>1.641</v>
      </c>
      <c r="K15" s="59">
        <v>2.0750000000000002</v>
      </c>
      <c r="L15" s="59">
        <v>2.024</v>
      </c>
      <c r="M15" s="59">
        <v>2.923</v>
      </c>
      <c r="N15" s="59">
        <v>1.1140000000000001</v>
      </c>
      <c r="O15" s="59">
        <v>1.085</v>
      </c>
      <c r="P15" s="59">
        <v>1.0309999999999999</v>
      </c>
      <c r="Q15" s="59">
        <v>1.2629999999999999</v>
      </c>
      <c r="R15" s="59">
        <v>1.2410000000000001</v>
      </c>
      <c r="S15" s="59">
        <v>1.59</v>
      </c>
      <c r="T15" s="59">
        <v>2.1779999999999999</v>
      </c>
      <c r="U15" s="59">
        <v>2.0529999999999999</v>
      </c>
      <c r="V15" s="59">
        <v>2.2999999999999998</v>
      </c>
      <c r="W15" s="59">
        <v>1.0680000000000001</v>
      </c>
      <c r="X15" s="59">
        <v>1.0720000000000001</v>
      </c>
      <c r="Y15" s="59">
        <v>1.0649999999999999</v>
      </c>
      <c r="Z15" s="59">
        <v>1.155</v>
      </c>
      <c r="AA15" s="59">
        <v>1.151</v>
      </c>
      <c r="AB15" s="59">
        <v>0.19500000000000001</v>
      </c>
      <c r="AC15" s="59">
        <v>0.34599999999999997</v>
      </c>
      <c r="AD15" s="59">
        <v>0.48699999999999999</v>
      </c>
      <c r="AE15" s="59">
        <v>0.49</v>
      </c>
      <c r="AF15" s="59">
        <v>8.6999999999999994E-2</v>
      </c>
      <c r="AG15" s="59">
        <v>9.4E-2</v>
      </c>
      <c r="AH15" s="59"/>
      <c r="AI15" s="59"/>
      <c r="AJ15" s="59"/>
      <c r="AK15" s="59"/>
      <c r="AL15" s="59"/>
      <c r="AM15" s="59"/>
      <c r="AN15" s="59"/>
      <c r="AO15" s="59"/>
      <c r="AP15" s="59"/>
      <c r="AQ15" s="59"/>
      <c r="AR15" s="59"/>
      <c r="AS15" s="59"/>
      <c r="AT15" s="59"/>
      <c r="AU15" s="59"/>
      <c r="AV15" s="59"/>
      <c r="AW15" s="59"/>
      <c r="AX15" s="59"/>
      <c r="AY15" s="59"/>
      <c r="AZ15" s="59"/>
      <c r="BA15" s="59"/>
      <c r="BB15" s="59"/>
      <c r="BC15" s="59"/>
      <c r="BD15" s="59"/>
      <c r="BE15" s="59"/>
      <c r="BF15" s="59"/>
      <c r="BG15" s="59"/>
      <c r="BH15" s="59"/>
      <c r="BI15" s="59"/>
      <c r="BJ15" s="59"/>
      <c r="BK15" s="59"/>
      <c r="BL15" s="59"/>
      <c r="BM15" s="59"/>
      <c r="BN15" s="59"/>
      <c r="BO15" s="59"/>
      <c r="BP15" s="59"/>
      <c r="BQ15" s="59"/>
      <c r="BR15" s="59"/>
      <c r="BS15" s="59"/>
      <c r="BT15" s="59"/>
      <c r="BU15" s="59"/>
      <c r="BV15" s="59"/>
      <c r="BW15" s="59"/>
      <c r="BX15" s="59"/>
      <c r="BY15" s="59"/>
      <c r="BZ15" s="59"/>
      <c r="CA15" s="59"/>
      <c r="CB15" s="59"/>
      <c r="CC15" s="59"/>
      <c r="CD15" s="59"/>
      <c r="CE15" s="59"/>
      <c r="CF15" s="59"/>
      <c r="CG15" s="59"/>
      <c r="CH15" s="59"/>
      <c r="CI15" s="59"/>
      <c r="CJ15" s="59"/>
      <c r="CK15" s="59"/>
      <c r="CL15" s="59"/>
      <c r="CM15" s="59"/>
    </row>
    <row r="16" spans="1:91" x14ac:dyDescent="0.25">
      <c r="A16" s="80" t="s">
        <v>233</v>
      </c>
      <c r="B16" s="59">
        <v>2.032</v>
      </c>
      <c r="C16" s="59">
        <v>1.986</v>
      </c>
      <c r="D16" s="59">
        <v>2.59</v>
      </c>
      <c r="E16" s="59">
        <v>1.0940000000000001</v>
      </c>
      <c r="F16" s="59">
        <v>1.095</v>
      </c>
      <c r="G16" s="59">
        <v>1.0129999999999999</v>
      </c>
      <c r="H16" s="59">
        <v>1.2729999999999999</v>
      </c>
      <c r="I16" s="59">
        <v>1.2709999999999999</v>
      </c>
      <c r="J16" s="59">
        <v>1.849</v>
      </c>
      <c r="K16" s="59">
        <v>2.2829999999999999</v>
      </c>
      <c r="L16" s="59">
        <v>2.161</v>
      </c>
      <c r="M16" s="59">
        <v>2.923</v>
      </c>
      <c r="N16" s="59">
        <v>1.1319999999999999</v>
      </c>
      <c r="O16" s="59">
        <v>1.093</v>
      </c>
      <c r="P16" s="59">
        <v>1.0309999999999999</v>
      </c>
      <c r="Q16" s="59">
        <v>1.3480000000000001</v>
      </c>
      <c r="R16" s="59">
        <v>1.296</v>
      </c>
      <c r="S16" s="59">
        <v>1.59</v>
      </c>
      <c r="T16" s="59">
        <v>2.1779999999999999</v>
      </c>
      <c r="U16" s="59">
        <v>2.0529999999999999</v>
      </c>
      <c r="V16" s="59">
        <v>2.306</v>
      </c>
      <c r="W16" s="59">
        <v>1.0720000000000001</v>
      </c>
      <c r="X16" s="59">
        <v>1.0780000000000001</v>
      </c>
      <c r="Y16" s="59">
        <v>1.0680000000000001</v>
      </c>
      <c r="Z16" s="59">
        <v>1.155</v>
      </c>
      <c r="AA16" s="59">
        <v>1.151</v>
      </c>
      <c r="AB16" s="59">
        <v>0.20100000000000001</v>
      </c>
      <c r="AC16" s="59">
        <v>0.374</v>
      </c>
      <c r="AD16" s="59">
        <v>0.48699999999999999</v>
      </c>
      <c r="AE16" s="59">
        <v>0.85099999999999998</v>
      </c>
      <c r="AF16" s="59">
        <v>8.6999999999999994E-2</v>
      </c>
      <c r="AG16" s="59">
        <v>9.6000000000000002E-2</v>
      </c>
      <c r="AH16" s="59"/>
      <c r="AI16" s="59"/>
      <c r="AJ16" s="59"/>
      <c r="AK16" s="59"/>
      <c r="AL16" s="59"/>
      <c r="AM16" s="59"/>
      <c r="AN16" s="59"/>
      <c r="AO16" s="59"/>
      <c r="AP16" s="59"/>
      <c r="AQ16" s="59"/>
      <c r="AR16" s="59"/>
      <c r="AS16" s="59"/>
      <c r="AT16" s="59"/>
      <c r="AU16" s="59"/>
      <c r="AV16" s="59"/>
      <c r="AW16" s="59"/>
      <c r="AX16" s="59"/>
      <c r="AY16" s="59"/>
      <c r="AZ16" s="59"/>
      <c r="BA16" s="59"/>
      <c r="BB16" s="59"/>
      <c r="BC16" s="59"/>
      <c r="BD16" s="59"/>
      <c r="BE16" s="59"/>
      <c r="BF16" s="59"/>
      <c r="BG16" s="59"/>
      <c r="BH16" s="59"/>
      <c r="BI16" s="59"/>
      <c r="BJ16" s="59"/>
      <c r="BK16" s="59"/>
      <c r="BL16" s="59"/>
      <c r="BM16" s="59"/>
      <c r="BN16" s="59"/>
      <c r="BO16" s="59"/>
      <c r="BP16" s="59"/>
      <c r="BQ16" s="59"/>
      <c r="BR16" s="59"/>
      <c r="BS16" s="59"/>
      <c r="BT16" s="59"/>
      <c r="BU16" s="59"/>
      <c r="BV16" s="59"/>
      <c r="BW16" s="59"/>
      <c r="BX16" s="59"/>
      <c r="BY16" s="59"/>
      <c r="BZ16" s="59"/>
      <c r="CA16" s="59"/>
      <c r="CB16" s="59"/>
      <c r="CC16" s="59"/>
      <c r="CD16" s="59"/>
      <c r="CE16" s="59"/>
      <c r="CF16" s="59"/>
      <c r="CG16" s="59"/>
      <c r="CH16" s="59"/>
      <c r="CI16" s="59"/>
      <c r="CJ16" s="59"/>
      <c r="CK16" s="59"/>
      <c r="CL16" s="59"/>
      <c r="CM16" s="59"/>
    </row>
    <row r="17" spans="1:91" x14ac:dyDescent="0.25">
      <c r="A17" s="80" t="s">
        <v>234</v>
      </c>
      <c r="B17" s="59">
        <v>2.5920000000000001</v>
      </c>
      <c r="C17" s="59">
        <v>2.593</v>
      </c>
      <c r="D17" s="59">
        <v>2.9049999999999998</v>
      </c>
      <c r="E17" s="59">
        <v>2.5960000000000001</v>
      </c>
      <c r="F17" s="59">
        <v>2.59</v>
      </c>
      <c r="G17" s="59">
        <v>2.9039999999999999</v>
      </c>
      <c r="H17" s="59">
        <v>2.59</v>
      </c>
      <c r="I17" s="59">
        <v>2.5830000000000002</v>
      </c>
      <c r="J17" s="59">
        <v>2.6070000000000002</v>
      </c>
      <c r="K17" s="59">
        <v>2.605</v>
      </c>
      <c r="L17" s="59">
        <v>2.581</v>
      </c>
      <c r="M17" s="59">
        <v>2.903</v>
      </c>
      <c r="N17" s="59">
        <v>2.6019999999999999</v>
      </c>
      <c r="O17" s="59">
        <v>2.5819999999999999</v>
      </c>
      <c r="P17" s="59">
        <v>2.9039999999999999</v>
      </c>
      <c r="Q17" s="59">
        <v>2.6030000000000002</v>
      </c>
      <c r="R17" s="59">
        <v>2.569</v>
      </c>
      <c r="S17" s="59">
        <v>2.61</v>
      </c>
      <c r="T17" s="59">
        <v>2.5910000000000002</v>
      </c>
      <c r="U17" s="59">
        <v>2.57</v>
      </c>
      <c r="V17" s="59">
        <v>2.6080000000000001</v>
      </c>
      <c r="W17" s="59">
        <v>2.589</v>
      </c>
      <c r="X17" s="59">
        <v>2.569</v>
      </c>
      <c r="Y17" s="59">
        <v>2.6080000000000001</v>
      </c>
      <c r="Z17" s="59">
        <v>2.3919999999999999</v>
      </c>
      <c r="AA17" s="59">
        <v>2.3919999999999999</v>
      </c>
      <c r="AB17" s="59">
        <v>0.74099999999999999</v>
      </c>
      <c r="AC17" s="59">
        <v>0.74199999999999999</v>
      </c>
      <c r="AD17" s="59">
        <v>0.74</v>
      </c>
      <c r="AE17" s="59">
        <v>0.74</v>
      </c>
      <c r="AF17" s="59">
        <v>0.17899999999999999</v>
      </c>
      <c r="AG17" s="59">
        <v>0.17899999999999999</v>
      </c>
      <c r="AH17" s="59"/>
      <c r="AI17" s="59"/>
      <c r="AJ17" s="59"/>
      <c r="AK17" s="59"/>
      <c r="AL17" s="59"/>
      <c r="AM17" s="59"/>
      <c r="AN17" s="59"/>
      <c r="AO17" s="59"/>
      <c r="AP17" s="59"/>
      <c r="AQ17" s="59"/>
      <c r="AR17" s="59"/>
      <c r="AS17" s="59"/>
      <c r="AT17" s="59"/>
      <c r="AU17" s="59"/>
      <c r="AV17" s="59"/>
      <c r="AW17" s="59"/>
      <c r="AX17" s="59"/>
      <c r="AY17" s="59"/>
      <c r="AZ17" s="59"/>
      <c r="BA17" s="59"/>
      <c r="BB17" s="59"/>
      <c r="BC17" s="59"/>
      <c r="BD17" s="59"/>
      <c r="BE17" s="59"/>
      <c r="BF17" s="59"/>
      <c r="BG17" s="59"/>
      <c r="BH17" s="59"/>
      <c r="BI17" s="59"/>
      <c r="BJ17" s="59"/>
      <c r="BK17" s="59"/>
      <c r="BL17" s="59"/>
      <c r="BM17" s="59"/>
      <c r="BN17" s="59"/>
      <c r="BO17" s="59"/>
      <c r="BP17" s="59"/>
      <c r="BQ17" s="59"/>
      <c r="BR17" s="59"/>
      <c r="BS17" s="59"/>
      <c r="BT17" s="59"/>
      <c r="BU17" s="59"/>
      <c r="BV17" s="59"/>
      <c r="BW17" s="59"/>
      <c r="BX17" s="59"/>
      <c r="BY17" s="59"/>
      <c r="BZ17" s="59"/>
      <c r="CA17" s="59"/>
      <c r="CB17" s="59"/>
      <c r="CC17" s="59"/>
      <c r="CD17" s="59"/>
      <c r="CE17" s="59"/>
      <c r="CF17" s="59"/>
      <c r="CG17" s="59"/>
      <c r="CH17" s="59"/>
      <c r="CI17" s="59"/>
      <c r="CJ17" s="59"/>
      <c r="CK17" s="59"/>
      <c r="CL17" s="59"/>
      <c r="CM17" s="59"/>
    </row>
    <row r="18" spans="1:91" x14ac:dyDescent="0.25">
      <c r="A18" s="80" t="s">
        <v>235</v>
      </c>
      <c r="B18" s="59">
        <v>0.28199999999999997</v>
      </c>
      <c r="C18" s="59">
        <v>0.32700000000000001</v>
      </c>
      <c r="D18" s="59">
        <v>0.29499999999999998</v>
      </c>
      <c r="E18" s="59">
        <v>0.253</v>
      </c>
      <c r="F18" s="59">
        <v>0.25</v>
      </c>
      <c r="G18" s="59">
        <v>0.22600000000000001</v>
      </c>
      <c r="H18" s="59">
        <v>0.28599999999999998</v>
      </c>
      <c r="I18" s="59">
        <v>0.30599999999999999</v>
      </c>
      <c r="J18" s="59">
        <v>0.27400000000000002</v>
      </c>
      <c r="K18" s="59">
        <v>1.8120000000000001</v>
      </c>
      <c r="L18" s="59">
        <v>1.575</v>
      </c>
      <c r="M18" s="59">
        <v>2.04</v>
      </c>
      <c r="N18" s="59">
        <v>1.4119999999999999</v>
      </c>
      <c r="O18" s="59">
        <v>1.1890000000000001</v>
      </c>
      <c r="P18" s="59">
        <v>1.772</v>
      </c>
      <c r="Q18" s="59">
        <v>1.484</v>
      </c>
      <c r="R18" s="59">
        <v>1.3560000000000001</v>
      </c>
      <c r="S18" s="59">
        <v>3.5510000000000002</v>
      </c>
      <c r="T18" s="59">
        <v>0.47099999999999997</v>
      </c>
      <c r="U18" s="59">
        <v>0.57499999999999996</v>
      </c>
      <c r="V18" s="59">
        <v>0.55100000000000005</v>
      </c>
      <c r="W18" s="59">
        <v>0.42199999999999999</v>
      </c>
      <c r="X18" s="59">
        <v>0.42899999999999999</v>
      </c>
      <c r="Y18" s="59">
        <v>0.38300000000000001</v>
      </c>
      <c r="Z18" s="59">
        <v>0.69399999999999995</v>
      </c>
      <c r="AA18" s="59">
        <v>0.69399999999999995</v>
      </c>
      <c r="AB18" s="59">
        <v>6.7000000000000004E-2</v>
      </c>
      <c r="AC18" s="59">
        <v>9.6000000000000002E-2</v>
      </c>
      <c r="AD18" s="59">
        <v>4.4999999999999998E-2</v>
      </c>
      <c r="AE18" s="59">
        <v>0.33700000000000002</v>
      </c>
      <c r="AF18" s="59">
        <v>6.2E-2</v>
      </c>
      <c r="AG18" s="59">
        <v>6.2E-2</v>
      </c>
      <c r="AH18" s="59"/>
      <c r="AI18" s="59"/>
      <c r="AJ18" s="59"/>
      <c r="AK18" s="59"/>
      <c r="AL18" s="59"/>
      <c r="AM18" s="59"/>
      <c r="AN18" s="59"/>
      <c r="AO18" s="59"/>
      <c r="AP18" s="59"/>
      <c r="AQ18" s="59"/>
      <c r="AR18" s="59"/>
      <c r="AS18" s="59"/>
      <c r="AT18" s="59"/>
      <c r="AU18" s="59"/>
      <c r="AV18" s="59"/>
      <c r="AW18" s="59"/>
      <c r="AX18" s="59"/>
      <c r="AY18" s="59"/>
      <c r="AZ18" s="59"/>
      <c r="BA18" s="59"/>
      <c r="BB18" s="59"/>
      <c r="BC18" s="59"/>
      <c r="BD18" s="59"/>
      <c r="BE18" s="59"/>
      <c r="BF18" s="59"/>
      <c r="BG18" s="59"/>
      <c r="BH18" s="59"/>
      <c r="BI18" s="59"/>
      <c r="BJ18" s="59"/>
      <c r="BK18" s="59"/>
      <c r="BL18" s="59"/>
      <c r="BM18" s="59"/>
      <c r="BN18" s="59"/>
      <c r="BO18" s="59"/>
      <c r="BP18" s="59"/>
      <c r="BQ18" s="59"/>
      <c r="BR18" s="59"/>
      <c r="BS18" s="59"/>
      <c r="BT18" s="59"/>
      <c r="BU18" s="59"/>
      <c r="BV18" s="59"/>
      <c r="BW18" s="59"/>
      <c r="BX18" s="59"/>
      <c r="BY18" s="59"/>
      <c r="BZ18" s="59"/>
      <c r="CA18" s="59"/>
      <c r="CB18" s="59"/>
      <c r="CC18" s="59"/>
      <c r="CD18" s="59"/>
      <c r="CE18" s="59"/>
      <c r="CF18" s="59"/>
      <c r="CG18" s="59"/>
      <c r="CH18" s="59"/>
      <c r="CI18" s="59"/>
      <c r="CJ18" s="59"/>
      <c r="CK18" s="59"/>
      <c r="CL18" s="59"/>
      <c r="CM18" s="59"/>
    </row>
    <row r="19" spans="1:91" x14ac:dyDescent="0.25">
      <c r="A19" s="80" t="s">
        <v>236</v>
      </c>
      <c r="B19" s="59">
        <v>0</v>
      </c>
      <c r="C19" s="59">
        <v>0</v>
      </c>
      <c r="D19" s="59">
        <v>0</v>
      </c>
      <c r="E19" s="59">
        <v>1.0029999999999999</v>
      </c>
      <c r="F19" s="59">
        <v>1.6859999999999999</v>
      </c>
      <c r="G19" s="59">
        <v>2.0609999999999999</v>
      </c>
      <c r="H19" s="59">
        <v>0</v>
      </c>
      <c r="I19" s="59">
        <v>0.69599999999999995</v>
      </c>
      <c r="J19" s="59">
        <v>1.8220000000000001</v>
      </c>
      <c r="K19" s="59">
        <v>0</v>
      </c>
      <c r="L19" s="59">
        <v>0</v>
      </c>
      <c r="M19" s="59">
        <v>0</v>
      </c>
      <c r="N19" s="59">
        <v>0</v>
      </c>
      <c r="O19" s="59">
        <v>0</v>
      </c>
      <c r="P19" s="59">
        <v>0</v>
      </c>
      <c r="Q19" s="59">
        <v>0</v>
      </c>
      <c r="R19" s="59">
        <v>0</v>
      </c>
      <c r="S19" s="59">
        <v>0</v>
      </c>
      <c r="T19" s="59">
        <v>0</v>
      </c>
      <c r="U19" s="59">
        <v>0</v>
      </c>
      <c r="V19" s="59">
        <v>0</v>
      </c>
      <c r="W19" s="59">
        <v>0</v>
      </c>
      <c r="X19" s="59">
        <v>0</v>
      </c>
      <c r="Y19" s="59">
        <v>0</v>
      </c>
      <c r="Z19" s="59">
        <v>0</v>
      </c>
      <c r="AA19" s="59">
        <v>0</v>
      </c>
      <c r="AB19" s="59">
        <v>0</v>
      </c>
      <c r="AC19" s="59">
        <v>0.19900000000000001</v>
      </c>
      <c r="AD19" s="59">
        <v>0</v>
      </c>
      <c r="AE19" s="59">
        <v>0.54400000000000004</v>
      </c>
      <c r="AF19" s="59">
        <v>0</v>
      </c>
      <c r="AG19" s="59">
        <v>0</v>
      </c>
      <c r="AH19" s="59"/>
      <c r="AI19" s="59"/>
      <c r="AJ19" s="59"/>
      <c r="AK19" s="59"/>
      <c r="AL19" s="59"/>
      <c r="AM19" s="59"/>
      <c r="AN19" s="59"/>
      <c r="AO19" s="59"/>
      <c r="AP19" s="59"/>
      <c r="AQ19" s="59"/>
      <c r="AR19" s="59"/>
      <c r="AS19" s="59"/>
      <c r="AT19" s="59"/>
      <c r="AU19" s="59"/>
      <c r="AV19" s="59"/>
      <c r="AW19" s="59"/>
      <c r="AX19" s="59"/>
      <c r="AY19" s="59"/>
      <c r="AZ19" s="59"/>
      <c r="BA19" s="59"/>
      <c r="BB19" s="59"/>
      <c r="BC19" s="59"/>
      <c r="BD19" s="59"/>
      <c r="BE19" s="59"/>
      <c r="BF19" s="59"/>
      <c r="BG19" s="59"/>
      <c r="BH19" s="59"/>
      <c r="BI19" s="59"/>
      <c r="BJ19" s="59"/>
      <c r="BK19" s="59"/>
      <c r="BL19" s="59"/>
      <c r="BM19" s="59"/>
      <c r="BN19" s="59"/>
      <c r="BO19" s="59"/>
      <c r="BP19" s="59"/>
      <c r="BQ19" s="59"/>
      <c r="BR19" s="59"/>
      <c r="BS19" s="59"/>
      <c r="BT19" s="59"/>
      <c r="BU19" s="59"/>
      <c r="BV19" s="59"/>
      <c r="BW19" s="59"/>
      <c r="BX19" s="59"/>
      <c r="BY19" s="59"/>
      <c r="BZ19" s="59"/>
      <c r="CA19" s="59"/>
      <c r="CB19" s="59"/>
      <c r="CC19" s="59"/>
      <c r="CD19" s="59"/>
      <c r="CE19" s="59"/>
      <c r="CF19" s="59"/>
      <c r="CG19" s="59"/>
      <c r="CH19" s="59"/>
      <c r="CI19" s="59"/>
      <c r="CJ19" s="59"/>
      <c r="CK19" s="59"/>
      <c r="CL19" s="59"/>
      <c r="CM19" s="59"/>
    </row>
    <row r="20" spans="1:91" x14ac:dyDescent="0.25">
      <c r="A20" s="80" t="s">
        <v>237</v>
      </c>
      <c r="B20" s="59">
        <v>0.45300000000000001</v>
      </c>
      <c r="C20" s="59">
        <v>0.48</v>
      </c>
      <c r="D20" s="59">
        <v>0.41899999999999998</v>
      </c>
      <c r="E20" s="59">
        <v>0.45300000000000001</v>
      </c>
      <c r="F20" s="59">
        <v>0.48</v>
      </c>
      <c r="G20" s="59">
        <v>0.41899999999999998</v>
      </c>
      <c r="H20" s="59">
        <v>0.503</v>
      </c>
      <c r="I20" s="59">
        <v>0.501</v>
      </c>
      <c r="J20" s="59">
        <v>0.36</v>
      </c>
      <c r="K20" s="59">
        <v>0.45300000000000001</v>
      </c>
      <c r="L20" s="59">
        <v>0.48</v>
      </c>
      <c r="M20" s="59">
        <v>0.41899999999999998</v>
      </c>
      <c r="N20" s="59">
        <v>0.45300000000000001</v>
      </c>
      <c r="O20" s="59">
        <v>0.48</v>
      </c>
      <c r="P20" s="59">
        <v>0.41899999999999998</v>
      </c>
      <c r="Q20" s="59">
        <v>0.503</v>
      </c>
      <c r="R20" s="59">
        <v>0.501</v>
      </c>
      <c r="S20" s="59">
        <v>0.36</v>
      </c>
      <c r="T20" s="59">
        <v>0.503</v>
      </c>
      <c r="U20" s="59">
        <v>0.501</v>
      </c>
      <c r="V20" s="59">
        <v>0.36</v>
      </c>
      <c r="W20" s="59">
        <v>0.503</v>
      </c>
      <c r="X20" s="59">
        <v>0.501</v>
      </c>
      <c r="Y20" s="59">
        <v>0.36</v>
      </c>
      <c r="Z20" s="59">
        <v>1.1599999999999999</v>
      </c>
      <c r="AA20" s="59">
        <v>1.1419999999999999</v>
      </c>
      <c r="AB20" s="59">
        <v>8.5999999999999993E-2</v>
      </c>
      <c r="AC20" s="59">
        <v>8.5999999999999993E-2</v>
      </c>
      <c r="AD20" s="59">
        <v>8.5999999999999993E-2</v>
      </c>
      <c r="AE20" s="59">
        <v>8.5999999999999993E-2</v>
      </c>
      <c r="AF20" s="59">
        <v>0.153</v>
      </c>
      <c r="AG20" s="59">
        <v>0.187</v>
      </c>
      <c r="AH20" s="59"/>
      <c r="AI20" s="59"/>
      <c r="AJ20" s="59"/>
      <c r="AK20" s="59"/>
      <c r="AL20" s="59"/>
      <c r="AM20" s="59"/>
      <c r="AN20" s="59"/>
      <c r="AO20" s="59"/>
      <c r="AP20" s="59"/>
      <c r="AQ20" s="59"/>
      <c r="AR20" s="59"/>
      <c r="AS20" s="59"/>
      <c r="AT20" s="59"/>
      <c r="AU20" s="59"/>
      <c r="AV20" s="59"/>
      <c r="AW20" s="59"/>
      <c r="AX20" s="59"/>
      <c r="AY20" s="59"/>
      <c r="AZ20" s="59"/>
      <c r="BA20" s="59"/>
      <c r="BB20" s="59"/>
      <c r="BC20" s="59"/>
      <c r="BD20" s="59"/>
      <c r="BE20" s="59"/>
      <c r="BF20" s="59"/>
      <c r="BG20" s="59"/>
      <c r="BH20" s="59"/>
      <c r="BI20" s="59"/>
      <c r="BJ20" s="59"/>
      <c r="BK20" s="59"/>
      <c r="BL20" s="59"/>
      <c r="BM20" s="59"/>
      <c r="BN20" s="59"/>
      <c r="BO20" s="59"/>
      <c r="BP20" s="59"/>
      <c r="BQ20" s="59"/>
      <c r="BR20" s="59"/>
      <c r="BS20" s="59"/>
      <c r="BT20" s="59"/>
      <c r="BU20" s="59"/>
      <c r="BV20" s="59"/>
      <c r="BW20" s="59"/>
      <c r="BX20" s="59"/>
      <c r="BY20" s="59"/>
      <c r="BZ20" s="59"/>
      <c r="CA20" s="59"/>
      <c r="CB20" s="59"/>
      <c r="CC20" s="59"/>
      <c r="CD20" s="59"/>
      <c r="CE20" s="59"/>
      <c r="CF20" s="59"/>
      <c r="CG20" s="59"/>
      <c r="CH20" s="59"/>
      <c r="CI20" s="59"/>
      <c r="CJ20" s="59"/>
      <c r="CK20" s="59"/>
      <c r="CL20" s="59"/>
      <c r="CM20" s="59"/>
    </row>
    <row r="21" spans="1:91" x14ac:dyDescent="0.25">
      <c r="A21" s="80" t="s">
        <v>238</v>
      </c>
      <c r="B21" s="59">
        <v>0.45300000000000001</v>
      </c>
      <c r="C21" s="59">
        <v>0.48</v>
      </c>
      <c r="D21" s="59">
        <v>0.41899999999999998</v>
      </c>
      <c r="E21" s="59">
        <v>0.45300000000000001</v>
      </c>
      <c r="F21" s="59">
        <v>0.48</v>
      </c>
      <c r="G21" s="59">
        <v>0.41899999999999998</v>
      </c>
      <c r="H21" s="59">
        <v>0.503</v>
      </c>
      <c r="I21" s="59">
        <v>0.501</v>
      </c>
      <c r="J21" s="59">
        <v>0.36</v>
      </c>
      <c r="K21" s="59">
        <v>0.45300000000000001</v>
      </c>
      <c r="L21" s="59">
        <v>0.48</v>
      </c>
      <c r="M21" s="59">
        <v>0.41899999999999998</v>
      </c>
      <c r="N21" s="59">
        <v>0.45300000000000001</v>
      </c>
      <c r="O21" s="59">
        <v>0.48</v>
      </c>
      <c r="P21" s="59">
        <v>0.41899999999999998</v>
      </c>
      <c r="Q21" s="59">
        <v>0.503</v>
      </c>
      <c r="R21" s="59">
        <v>0.501</v>
      </c>
      <c r="S21" s="59">
        <v>0.36</v>
      </c>
      <c r="T21" s="59">
        <v>0.503</v>
      </c>
      <c r="U21" s="59">
        <v>0.501</v>
      </c>
      <c r="V21" s="59">
        <v>0.36</v>
      </c>
      <c r="W21" s="59">
        <v>0.503</v>
      </c>
      <c r="X21" s="59">
        <v>0.501</v>
      </c>
      <c r="Y21" s="59">
        <v>0.36</v>
      </c>
      <c r="Z21" s="59">
        <v>1.1599999999999999</v>
      </c>
      <c r="AA21" s="59">
        <v>1.1419999999999999</v>
      </c>
      <c r="AB21" s="59">
        <v>8.5999999999999993E-2</v>
      </c>
      <c r="AC21" s="59">
        <v>8.5999999999999993E-2</v>
      </c>
      <c r="AD21" s="59">
        <v>8.5999999999999993E-2</v>
      </c>
      <c r="AE21" s="59">
        <v>8.5999999999999993E-2</v>
      </c>
      <c r="AF21" s="59">
        <v>0.153</v>
      </c>
      <c r="AG21" s="59">
        <v>0.187</v>
      </c>
      <c r="AH21" s="59"/>
      <c r="AI21" s="59"/>
      <c r="AJ21" s="59"/>
      <c r="AK21" s="59"/>
      <c r="AL21" s="59"/>
      <c r="AM21" s="59"/>
      <c r="AN21" s="59"/>
      <c r="AO21" s="59"/>
      <c r="AP21" s="59"/>
      <c r="AQ21" s="59"/>
      <c r="AR21" s="59"/>
      <c r="AS21" s="59"/>
      <c r="AT21" s="59"/>
      <c r="AU21" s="59"/>
      <c r="AV21" s="59"/>
      <c r="AW21" s="59"/>
      <c r="AX21" s="59"/>
      <c r="AY21" s="59"/>
      <c r="AZ21" s="59"/>
      <c r="BA21" s="59"/>
      <c r="BB21" s="59"/>
      <c r="BC21" s="59"/>
      <c r="BD21" s="59"/>
      <c r="BE21" s="59"/>
      <c r="BF21" s="59"/>
      <c r="BG21" s="59"/>
      <c r="BH21" s="59"/>
      <c r="BI21" s="59"/>
      <c r="BJ21" s="59"/>
      <c r="BK21" s="59"/>
      <c r="BL21" s="59"/>
      <c r="BM21" s="59"/>
      <c r="BN21" s="59"/>
      <c r="BO21" s="59"/>
      <c r="BP21" s="59"/>
      <c r="BQ21" s="59"/>
      <c r="BR21" s="59"/>
      <c r="BS21" s="59"/>
      <c r="BT21" s="59"/>
      <c r="BU21" s="59"/>
      <c r="BV21" s="59"/>
      <c r="BW21" s="59"/>
      <c r="BX21" s="59"/>
      <c r="BY21" s="59"/>
      <c r="BZ21" s="59"/>
      <c r="CA21" s="59"/>
      <c r="CB21" s="59"/>
      <c r="CC21" s="59"/>
      <c r="CD21" s="59"/>
      <c r="CE21" s="59"/>
      <c r="CF21" s="59"/>
      <c r="CG21" s="59"/>
      <c r="CH21" s="59"/>
      <c r="CI21" s="59"/>
      <c r="CJ21" s="59"/>
      <c r="CK21" s="59"/>
      <c r="CL21" s="59"/>
      <c r="CM21" s="59"/>
    </row>
    <row r="22" spans="1:91" x14ac:dyDescent="0.25">
      <c r="A22" s="80" t="s">
        <v>329</v>
      </c>
      <c r="B22" s="59">
        <v>0.78100000000000003</v>
      </c>
      <c r="C22" s="59">
        <v>0.624</v>
      </c>
      <c r="D22" s="59">
        <v>0.88</v>
      </c>
      <c r="E22" s="59">
        <v>0.81200000000000006</v>
      </c>
      <c r="F22" s="59">
        <v>0.63900000000000001</v>
      </c>
      <c r="G22" s="59">
        <v>0.90300000000000002</v>
      </c>
      <c r="H22" s="59">
        <v>0.68100000000000005</v>
      </c>
      <c r="I22" s="59">
        <v>0.56000000000000005</v>
      </c>
      <c r="J22" s="59">
        <v>0.94699999999999995</v>
      </c>
      <c r="K22" s="59">
        <v>0.85</v>
      </c>
      <c r="L22" s="59">
        <v>0.99199999999999999</v>
      </c>
      <c r="M22" s="59">
        <v>0.88700000000000001</v>
      </c>
      <c r="N22" s="59">
        <v>0.873</v>
      </c>
      <c r="O22" s="59">
        <v>1.07</v>
      </c>
      <c r="P22" s="59">
        <v>0.95899999999999996</v>
      </c>
      <c r="Q22" s="59">
        <v>0.93899999999999995</v>
      </c>
      <c r="R22" s="59">
        <v>1.216</v>
      </c>
      <c r="S22" s="59">
        <v>1.661</v>
      </c>
      <c r="T22" s="59">
        <v>0.746</v>
      </c>
      <c r="U22" s="59">
        <v>0.77200000000000002</v>
      </c>
      <c r="V22" s="59">
        <v>0.99399999999999999</v>
      </c>
      <c r="W22" s="59">
        <v>0.77200000000000002</v>
      </c>
      <c r="X22" s="59">
        <v>0.82799999999999996</v>
      </c>
      <c r="Y22" s="59">
        <v>0.92100000000000004</v>
      </c>
      <c r="Z22" s="59">
        <v>0.64600000000000002</v>
      </c>
      <c r="AA22" s="59">
        <v>0.66100000000000003</v>
      </c>
      <c r="AB22" s="59">
        <v>9.1999999999999998E-2</v>
      </c>
      <c r="AC22" s="59">
        <v>0.11799999999999999</v>
      </c>
      <c r="AD22" s="59">
        <v>0.54800000000000004</v>
      </c>
      <c r="AE22" s="59">
        <v>7.8E-2</v>
      </c>
      <c r="AF22" s="59">
        <v>0.09</v>
      </c>
      <c r="AG22" s="59">
        <v>9.6000000000000002E-2</v>
      </c>
      <c r="AH22" s="59"/>
      <c r="AI22" s="59"/>
      <c r="AJ22" s="59"/>
      <c r="AK22" s="59"/>
      <c r="AL22" s="59"/>
      <c r="AM22" s="59"/>
      <c r="AN22" s="59"/>
      <c r="AO22" s="59"/>
      <c r="AP22" s="59"/>
      <c r="AQ22" s="59"/>
      <c r="AR22" s="59"/>
      <c r="AS22" s="59"/>
      <c r="AT22" s="59"/>
      <c r="AU22" s="59"/>
      <c r="AV22" s="59"/>
      <c r="AW22" s="59"/>
      <c r="AX22" s="59"/>
      <c r="AY22" s="59"/>
      <c r="AZ22" s="59"/>
      <c r="BA22" s="59"/>
      <c r="BB22" s="59"/>
      <c r="BC22" s="59"/>
      <c r="BD22" s="59"/>
      <c r="BE22" s="59"/>
      <c r="BF22" s="59"/>
      <c r="BG22" s="59"/>
      <c r="BH22" s="59"/>
      <c r="BI22" s="59"/>
      <c r="BJ22" s="59"/>
      <c r="BK22" s="59"/>
      <c r="BL22" s="59"/>
      <c r="BM22" s="59"/>
      <c r="BN22" s="59"/>
      <c r="BO22" s="59"/>
      <c r="BP22" s="59"/>
      <c r="BQ22" s="59"/>
      <c r="BR22" s="59"/>
      <c r="BS22" s="59"/>
      <c r="BT22" s="59"/>
      <c r="BU22" s="59"/>
      <c r="BV22" s="59"/>
      <c r="BW22" s="59"/>
      <c r="BX22" s="59"/>
      <c r="BY22" s="59"/>
      <c r="BZ22" s="59"/>
      <c r="CA22" s="59"/>
      <c r="CB22" s="59"/>
      <c r="CC22" s="59"/>
      <c r="CD22" s="59"/>
      <c r="CE22" s="59"/>
      <c r="CF22" s="59"/>
      <c r="CG22" s="59"/>
      <c r="CH22" s="59"/>
      <c r="CI22" s="59"/>
      <c r="CJ22" s="59"/>
      <c r="CK22" s="59"/>
      <c r="CL22" s="59"/>
      <c r="CM22" s="59"/>
    </row>
    <row r="23" spans="1:91" x14ac:dyDescent="0.25">
      <c r="A23" s="80" t="s">
        <v>240</v>
      </c>
      <c r="B23" s="59">
        <v>0.66700000000000004</v>
      </c>
      <c r="C23" s="59">
        <v>1.35</v>
      </c>
      <c r="D23" s="59">
        <v>0.82599999999999996</v>
      </c>
      <c r="E23" s="59">
        <v>0.46300000000000002</v>
      </c>
      <c r="F23" s="59">
        <v>1.915</v>
      </c>
      <c r="G23" s="59">
        <v>0.92400000000000004</v>
      </c>
      <c r="H23" s="59">
        <v>0.49099999999999999</v>
      </c>
      <c r="I23" s="59">
        <v>1.966</v>
      </c>
      <c r="J23" s="59">
        <v>0.86799999999999999</v>
      </c>
      <c r="K23" s="59">
        <v>1.0569999999999999</v>
      </c>
      <c r="L23" s="59">
        <v>3.9319999999999999</v>
      </c>
      <c r="M23" s="59">
        <v>2.1320000000000001</v>
      </c>
      <c r="N23" s="59">
        <v>0.65</v>
      </c>
      <c r="O23" s="59">
        <v>4.7469999999999999</v>
      </c>
      <c r="P23" s="59">
        <v>2.0710000000000002</v>
      </c>
      <c r="Q23" s="59">
        <v>0.77900000000000003</v>
      </c>
      <c r="R23" s="59">
        <v>7.3129999999999997</v>
      </c>
      <c r="S23" s="59">
        <v>2.6659999999999999</v>
      </c>
      <c r="T23" s="59">
        <v>0.69599999999999995</v>
      </c>
      <c r="U23" s="59">
        <v>2.3740000000000001</v>
      </c>
      <c r="V23" s="59">
        <v>1.1200000000000001</v>
      </c>
      <c r="W23" s="59">
        <v>0.442</v>
      </c>
      <c r="X23" s="59">
        <v>2.363</v>
      </c>
      <c r="Y23" s="59">
        <v>1.006</v>
      </c>
      <c r="Z23" s="59">
        <v>0.432</v>
      </c>
      <c r="AA23" s="59">
        <v>8.4529999999999994</v>
      </c>
      <c r="AB23" s="59">
        <v>0.247</v>
      </c>
      <c r="AC23" s="59">
        <v>0.60399999999999998</v>
      </c>
      <c r="AD23" s="59">
        <v>0.4</v>
      </c>
      <c r="AE23" s="59">
        <v>0.47299999999999998</v>
      </c>
      <c r="AF23" s="59">
        <v>1.3360000000000001</v>
      </c>
      <c r="AG23" s="59">
        <v>0.59699999999999998</v>
      </c>
      <c r="AH23" s="59"/>
      <c r="AI23" s="59"/>
      <c r="AJ23" s="59"/>
      <c r="AK23" s="59"/>
      <c r="AL23" s="59"/>
      <c r="AM23" s="59"/>
      <c r="AN23" s="59"/>
      <c r="AO23" s="59"/>
      <c r="AP23" s="59"/>
      <c r="AQ23" s="59"/>
      <c r="AR23" s="59"/>
      <c r="AS23" s="59"/>
      <c r="AT23" s="59"/>
      <c r="AU23" s="59"/>
      <c r="AV23" s="59"/>
      <c r="AW23" s="59"/>
      <c r="AX23" s="59"/>
      <c r="AY23" s="59"/>
      <c r="AZ23" s="59"/>
      <c r="BA23" s="59"/>
      <c r="BB23" s="59"/>
      <c r="BC23" s="59"/>
      <c r="BD23" s="59"/>
      <c r="BE23" s="59"/>
      <c r="BF23" s="59"/>
      <c r="BG23" s="59"/>
      <c r="BH23" s="59"/>
      <c r="BI23" s="59"/>
      <c r="BJ23" s="59"/>
      <c r="BK23" s="59"/>
      <c r="BL23" s="59"/>
      <c r="BM23" s="59"/>
      <c r="BN23" s="59"/>
      <c r="BO23" s="59"/>
      <c r="BP23" s="59"/>
      <c r="BQ23" s="59"/>
      <c r="BR23" s="59"/>
      <c r="BS23" s="59"/>
      <c r="BT23" s="59"/>
      <c r="BU23" s="59"/>
      <c r="BV23" s="59"/>
      <c r="BW23" s="59"/>
      <c r="BX23" s="59"/>
      <c r="BY23" s="59"/>
      <c r="BZ23" s="59"/>
      <c r="CA23" s="59"/>
      <c r="CB23" s="59"/>
      <c r="CC23" s="59"/>
      <c r="CD23" s="59"/>
      <c r="CE23" s="59"/>
      <c r="CF23" s="59"/>
      <c r="CG23" s="59"/>
      <c r="CH23" s="59"/>
      <c r="CI23" s="59"/>
      <c r="CJ23" s="59"/>
      <c r="CK23" s="59"/>
      <c r="CL23" s="59"/>
      <c r="CM23" s="59"/>
    </row>
    <row r="24" spans="1:91" x14ac:dyDescent="0.25">
      <c r="A24" s="80" t="s">
        <v>241</v>
      </c>
      <c r="B24" s="59">
        <v>0.46200000000000002</v>
      </c>
      <c r="C24" s="59">
        <v>0.503</v>
      </c>
      <c r="D24" s="59">
        <v>0.60299999999999998</v>
      </c>
      <c r="E24" s="59">
        <v>0.49</v>
      </c>
      <c r="F24" s="59">
        <v>0.59499999999999997</v>
      </c>
      <c r="G24" s="59">
        <v>0.59499999999999997</v>
      </c>
      <c r="H24" s="59">
        <v>0.46500000000000002</v>
      </c>
      <c r="I24" s="59">
        <v>0.48799999999999999</v>
      </c>
      <c r="J24" s="59">
        <v>0.83199999999999996</v>
      </c>
      <c r="K24" s="59">
        <v>0.61</v>
      </c>
      <c r="L24" s="59">
        <v>1.071</v>
      </c>
      <c r="M24" s="59">
        <v>1.071</v>
      </c>
      <c r="N24" s="59">
        <v>0.58599999999999997</v>
      </c>
      <c r="O24" s="59">
        <v>1.0269999999999999</v>
      </c>
      <c r="P24" s="59">
        <v>1.036</v>
      </c>
      <c r="Q24" s="59">
        <v>0.54400000000000004</v>
      </c>
      <c r="R24" s="59">
        <v>1.4610000000000001</v>
      </c>
      <c r="S24" s="59">
        <v>2.254</v>
      </c>
      <c r="T24" s="59">
        <v>0.43</v>
      </c>
      <c r="U24" s="59">
        <v>0.621</v>
      </c>
      <c r="V24" s="59">
        <v>0.55000000000000004</v>
      </c>
      <c r="W24" s="59">
        <v>0.45100000000000001</v>
      </c>
      <c r="X24" s="59">
        <v>0.63</v>
      </c>
      <c r="Y24" s="59">
        <v>0.53700000000000003</v>
      </c>
      <c r="Z24" s="59">
        <v>0.39600000000000002</v>
      </c>
      <c r="AA24" s="59">
        <v>0.58599999999999997</v>
      </c>
      <c r="AB24" s="59">
        <v>0.11899999999999999</v>
      </c>
      <c r="AC24" s="59">
        <v>0.123</v>
      </c>
      <c r="AD24" s="59">
        <v>0.26200000000000001</v>
      </c>
      <c r="AE24" s="59">
        <v>0.17299999999999999</v>
      </c>
      <c r="AF24" s="59">
        <v>0.432</v>
      </c>
      <c r="AG24" s="59">
        <v>0.48099999999999998</v>
      </c>
      <c r="AH24" s="59"/>
      <c r="AI24" s="59"/>
      <c r="AJ24" s="59"/>
      <c r="AK24" s="59"/>
      <c r="AL24" s="59"/>
      <c r="AM24" s="59"/>
      <c r="AN24" s="59"/>
      <c r="AO24" s="59"/>
      <c r="AP24" s="59"/>
      <c r="AQ24" s="59"/>
      <c r="AR24" s="59"/>
      <c r="AS24" s="59"/>
      <c r="AT24" s="59"/>
      <c r="AU24" s="59"/>
      <c r="AV24" s="59"/>
      <c r="AW24" s="59"/>
      <c r="AX24" s="59"/>
      <c r="AY24" s="59"/>
      <c r="AZ24" s="59"/>
      <c r="BA24" s="59"/>
      <c r="BB24" s="59"/>
      <c r="BC24" s="59"/>
      <c r="BD24" s="59"/>
      <c r="BE24" s="59"/>
      <c r="BF24" s="59"/>
      <c r="BG24" s="59"/>
      <c r="BH24" s="59"/>
      <c r="BI24" s="59"/>
      <c r="BJ24" s="59"/>
      <c r="BK24" s="59"/>
      <c r="BL24" s="59"/>
      <c r="BM24" s="59"/>
      <c r="BN24" s="59"/>
      <c r="BO24" s="59"/>
      <c r="BP24" s="59"/>
      <c r="BQ24" s="59"/>
      <c r="BR24" s="59"/>
      <c r="BS24" s="59"/>
      <c r="BT24" s="59"/>
      <c r="BU24" s="59"/>
      <c r="BV24" s="59"/>
      <c r="BW24" s="59"/>
      <c r="BX24" s="59"/>
      <c r="BY24" s="59"/>
      <c r="BZ24" s="59"/>
      <c r="CA24" s="59"/>
      <c r="CB24" s="59"/>
      <c r="CC24" s="59"/>
      <c r="CD24" s="59"/>
      <c r="CE24" s="59"/>
      <c r="CF24" s="59"/>
      <c r="CG24" s="59"/>
      <c r="CH24" s="59"/>
      <c r="CI24" s="59"/>
      <c r="CJ24" s="59"/>
      <c r="CK24" s="59"/>
      <c r="CL24" s="59"/>
      <c r="CM24" s="59"/>
    </row>
    <row r="25" spans="1:91" x14ac:dyDescent="0.25">
      <c r="A25" s="80" t="s">
        <v>242</v>
      </c>
      <c r="B25" s="59">
        <v>0.45400000000000001</v>
      </c>
      <c r="C25" s="59">
        <v>0.48399999999999999</v>
      </c>
      <c r="D25" s="59">
        <v>0.59599999999999997</v>
      </c>
      <c r="E25" s="59">
        <v>0.48399999999999999</v>
      </c>
      <c r="F25" s="59">
        <v>0.59</v>
      </c>
      <c r="G25" s="59">
        <v>0.59499999999999997</v>
      </c>
      <c r="H25" s="59">
        <v>0.45100000000000001</v>
      </c>
      <c r="I25" s="59">
        <v>0.48399999999999999</v>
      </c>
      <c r="J25" s="59">
        <v>0.81799999999999995</v>
      </c>
      <c r="K25" s="59">
        <v>0.60899999999999999</v>
      </c>
      <c r="L25" s="59">
        <v>1.0629999999999999</v>
      </c>
      <c r="M25" s="59">
        <v>1.0649999999999999</v>
      </c>
      <c r="N25" s="59">
        <v>0.56699999999999995</v>
      </c>
      <c r="O25" s="59">
        <v>1.028</v>
      </c>
      <c r="P25" s="59">
        <v>1.0309999999999999</v>
      </c>
      <c r="Q25" s="59">
        <v>0.54400000000000004</v>
      </c>
      <c r="R25" s="59">
        <v>1.395</v>
      </c>
      <c r="S25" s="59">
        <v>2.23</v>
      </c>
      <c r="T25" s="59">
        <v>0.42499999999999999</v>
      </c>
      <c r="U25" s="59">
        <v>0.6</v>
      </c>
      <c r="V25" s="59">
        <v>0.55000000000000004</v>
      </c>
      <c r="W25" s="59">
        <v>0.44400000000000001</v>
      </c>
      <c r="X25" s="59">
        <v>0.624</v>
      </c>
      <c r="Y25" s="59">
        <v>0.53700000000000003</v>
      </c>
      <c r="Z25" s="59">
        <v>0.376</v>
      </c>
      <c r="AA25" s="59">
        <v>0.58199999999999996</v>
      </c>
      <c r="AB25" s="59">
        <v>9.5000000000000001E-2</v>
      </c>
      <c r="AC25" s="59">
        <v>0.09</v>
      </c>
      <c r="AD25" s="59">
        <v>0.25900000000000001</v>
      </c>
      <c r="AE25" s="59">
        <v>0.17100000000000001</v>
      </c>
      <c r="AF25" s="59">
        <v>0.432</v>
      </c>
      <c r="AG25" s="59">
        <v>0.34499999999999997</v>
      </c>
      <c r="AH25" s="59"/>
      <c r="AI25" s="59"/>
      <c r="AJ25" s="59"/>
      <c r="AK25" s="59"/>
      <c r="AL25" s="59"/>
      <c r="AM25" s="59"/>
      <c r="AN25" s="59"/>
      <c r="AO25" s="59"/>
      <c r="AP25" s="59"/>
      <c r="AQ25" s="59"/>
      <c r="AR25" s="59"/>
      <c r="AS25" s="59"/>
      <c r="AT25" s="59"/>
      <c r="AU25" s="59"/>
      <c r="AV25" s="59"/>
      <c r="AW25" s="59"/>
      <c r="AX25" s="59"/>
      <c r="AY25" s="59"/>
      <c r="AZ25" s="59"/>
      <c r="BA25" s="59"/>
      <c r="BB25" s="59"/>
      <c r="BC25" s="59"/>
      <c r="BD25" s="59"/>
      <c r="BE25" s="59"/>
      <c r="BF25" s="59"/>
      <c r="BG25" s="59"/>
      <c r="BH25" s="59"/>
      <c r="BI25" s="59"/>
      <c r="BJ25" s="59"/>
      <c r="BK25" s="59"/>
      <c r="BL25" s="59"/>
      <c r="BM25" s="59"/>
      <c r="BN25" s="59"/>
      <c r="BO25" s="59"/>
      <c r="BP25" s="59"/>
      <c r="BQ25" s="59"/>
      <c r="BR25" s="59"/>
      <c r="BS25" s="59"/>
      <c r="BT25" s="59"/>
      <c r="BU25" s="59"/>
      <c r="BV25" s="59"/>
      <c r="BW25" s="59"/>
      <c r="BX25" s="59"/>
      <c r="BY25" s="59"/>
      <c r="BZ25" s="59"/>
      <c r="CA25" s="59"/>
      <c r="CB25" s="59"/>
      <c r="CC25" s="59"/>
      <c r="CD25" s="59"/>
      <c r="CE25" s="59"/>
      <c r="CF25" s="59"/>
      <c r="CG25" s="59"/>
      <c r="CH25" s="59"/>
      <c r="CI25" s="59"/>
      <c r="CJ25" s="59"/>
      <c r="CK25" s="59"/>
      <c r="CL25" s="59"/>
      <c r="CM25" s="59"/>
    </row>
    <row r="26" spans="1:91" x14ac:dyDescent="0.25">
      <c r="A26" s="80" t="s">
        <v>243</v>
      </c>
      <c r="B26" s="59">
        <v>0.41899999999999998</v>
      </c>
      <c r="C26" s="59">
        <v>0.39</v>
      </c>
      <c r="D26" s="59">
        <v>0.56499999999999995</v>
      </c>
      <c r="E26" s="59">
        <v>0.36299999999999999</v>
      </c>
      <c r="F26" s="59">
        <v>0.51100000000000001</v>
      </c>
      <c r="G26" s="59">
        <v>0.56100000000000005</v>
      </c>
      <c r="H26" s="59">
        <v>0.34200000000000003</v>
      </c>
      <c r="I26" s="59">
        <v>0.39200000000000002</v>
      </c>
      <c r="J26" s="59">
        <v>0.77500000000000002</v>
      </c>
      <c r="K26" s="59">
        <v>0.29099999999999998</v>
      </c>
      <c r="L26" s="59">
        <v>0.92500000000000004</v>
      </c>
      <c r="M26" s="59">
        <v>0.79400000000000004</v>
      </c>
      <c r="N26" s="59">
        <v>0.29099999999999998</v>
      </c>
      <c r="O26" s="59">
        <v>0.96099999999999997</v>
      </c>
      <c r="P26" s="59">
        <v>0.77100000000000002</v>
      </c>
      <c r="Q26" s="59">
        <v>0.23699999999999999</v>
      </c>
      <c r="R26" s="59">
        <v>1.179</v>
      </c>
      <c r="S26" s="59">
        <v>0.92300000000000004</v>
      </c>
      <c r="T26" s="59">
        <v>0.28000000000000003</v>
      </c>
      <c r="U26" s="59">
        <v>0.44800000000000001</v>
      </c>
      <c r="V26" s="59">
        <v>0.49299999999999999</v>
      </c>
      <c r="W26" s="59">
        <v>0.28000000000000003</v>
      </c>
      <c r="X26" s="59">
        <v>0.59499999999999997</v>
      </c>
      <c r="Y26" s="59">
        <v>0.49299999999999999</v>
      </c>
      <c r="Z26" s="59">
        <v>0.19800000000000001</v>
      </c>
      <c r="AA26" s="59">
        <v>0.43099999999999999</v>
      </c>
      <c r="AB26" s="59">
        <v>9.5000000000000001E-2</v>
      </c>
      <c r="AC26" s="59">
        <v>0.09</v>
      </c>
      <c r="AD26" s="59">
        <v>0.25900000000000001</v>
      </c>
      <c r="AE26" s="59">
        <v>7.6999999999999999E-2</v>
      </c>
      <c r="AF26" s="59">
        <v>0.36399999999999999</v>
      </c>
      <c r="AG26" s="59">
        <v>0.28899999999999998</v>
      </c>
      <c r="AH26" s="59"/>
      <c r="AI26" s="59"/>
      <c r="AJ26" s="59"/>
      <c r="AK26" s="59"/>
      <c r="AL26" s="59"/>
      <c r="AM26" s="59"/>
      <c r="AN26" s="59"/>
      <c r="AO26" s="59"/>
      <c r="AP26" s="59"/>
      <c r="AQ26" s="59"/>
      <c r="AR26" s="59"/>
      <c r="AS26" s="59"/>
      <c r="AT26" s="59"/>
      <c r="AU26" s="59"/>
      <c r="AV26" s="59"/>
      <c r="AW26" s="59"/>
      <c r="AX26" s="59"/>
      <c r="AY26" s="59"/>
      <c r="AZ26" s="59"/>
      <c r="BA26" s="59"/>
      <c r="BB26" s="59"/>
      <c r="BC26" s="59"/>
      <c r="BD26" s="59"/>
      <c r="BE26" s="59"/>
      <c r="BF26" s="59"/>
      <c r="BG26" s="59"/>
      <c r="BH26" s="59"/>
      <c r="BI26" s="59"/>
      <c r="BJ26" s="59"/>
      <c r="BK26" s="59"/>
      <c r="BL26" s="59"/>
      <c r="BM26" s="59"/>
      <c r="BN26" s="59"/>
      <c r="BO26" s="59"/>
      <c r="BP26" s="59"/>
      <c r="BQ26" s="59"/>
      <c r="BR26" s="59"/>
      <c r="BS26" s="59"/>
      <c r="BT26" s="59"/>
      <c r="BU26" s="59"/>
      <c r="BV26" s="59"/>
      <c r="BW26" s="59"/>
      <c r="BX26" s="59"/>
      <c r="BY26" s="59"/>
      <c r="BZ26" s="59"/>
      <c r="CA26" s="59"/>
      <c r="CB26" s="59"/>
      <c r="CC26" s="59"/>
      <c r="CD26" s="59"/>
      <c r="CE26" s="59"/>
      <c r="CF26" s="59"/>
      <c r="CG26" s="59"/>
      <c r="CH26" s="59"/>
      <c r="CI26" s="59"/>
      <c r="CJ26" s="59"/>
      <c r="CK26" s="59"/>
      <c r="CL26" s="59"/>
      <c r="CM26" s="59"/>
    </row>
    <row r="27" spans="1:91" x14ac:dyDescent="0.25">
      <c r="A27" s="80" t="s">
        <v>244</v>
      </c>
      <c r="B27" s="59">
        <v>0.125</v>
      </c>
      <c r="C27" s="59">
        <v>0.28000000000000003</v>
      </c>
      <c r="D27" s="59">
        <v>0.42799999999999999</v>
      </c>
      <c r="E27" s="59">
        <v>0.16</v>
      </c>
      <c r="F27" s="59">
        <v>0.40899999999999997</v>
      </c>
      <c r="G27" s="59">
        <v>0.85599999999999998</v>
      </c>
      <c r="H27" s="59">
        <v>0.115</v>
      </c>
      <c r="I27" s="59">
        <v>0.27900000000000003</v>
      </c>
      <c r="J27" s="59">
        <v>0.502</v>
      </c>
      <c r="K27" s="59">
        <v>0.13800000000000001</v>
      </c>
      <c r="L27" s="59">
        <v>0.23599999999999999</v>
      </c>
      <c r="M27" s="59">
        <v>0.30599999999999999</v>
      </c>
      <c r="N27" s="59">
        <v>0.182</v>
      </c>
      <c r="O27" s="59">
        <v>0.40500000000000003</v>
      </c>
      <c r="P27" s="59">
        <v>0.72599999999999998</v>
      </c>
      <c r="Q27" s="59">
        <v>0.128</v>
      </c>
      <c r="R27" s="59">
        <v>0.246</v>
      </c>
      <c r="S27" s="59">
        <v>0.35699999999999998</v>
      </c>
      <c r="T27" s="59">
        <v>0.111</v>
      </c>
      <c r="U27" s="59">
        <v>0.28100000000000003</v>
      </c>
      <c r="V27" s="59">
        <v>0.45300000000000001</v>
      </c>
      <c r="W27" s="59">
        <v>0.14599999999999999</v>
      </c>
      <c r="X27" s="59">
        <v>0.499</v>
      </c>
      <c r="Y27" s="59">
        <v>1.59</v>
      </c>
      <c r="Z27" s="59">
        <v>8.8999999999999996E-2</v>
      </c>
      <c r="AA27" s="59">
        <v>0.26400000000000001</v>
      </c>
      <c r="AB27" s="59">
        <v>4.3999999999999997E-2</v>
      </c>
      <c r="AC27" s="59">
        <v>0.114</v>
      </c>
      <c r="AD27" s="59">
        <v>0.159</v>
      </c>
      <c r="AE27" s="59">
        <v>0.17599999999999999</v>
      </c>
      <c r="AF27" s="59">
        <v>0.216</v>
      </c>
      <c r="AG27" s="59">
        <v>0.42299999999999999</v>
      </c>
      <c r="AH27" s="59"/>
      <c r="AI27" s="59"/>
      <c r="AJ27" s="59"/>
      <c r="AK27" s="59"/>
      <c r="AL27" s="59"/>
      <c r="AM27" s="59"/>
      <c r="AN27" s="59"/>
      <c r="AO27" s="59"/>
      <c r="AP27" s="59"/>
      <c r="AQ27" s="59"/>
      <c r="AR27" s="59"/>
      <c r="AS27" s="59"/>
      <c r="AT27" s="59"/>
      <c r="AU27" s="59"/>
      <c r="AV27" s="59"/>
      <c r="AW27" s="59"/>
      <c r="AX27" s="59"/>
      <c r="AY27" s="59"/>
      <c r="AZ27" s="59"/>
      <c r="BA27" s="59"/>
      <c r="BB27" s="59"/>
      <c r="BC27" s="59"/>
      <c r="BD27" s="59"/>
      <c r="BE27" s="59"/>
      <c r="BF27" s="59"/>
      <c r="BG27" s="59"/>
      <c r="BH27" s="59"/>
      <c r="BI27" s="59"/>
      <c r="BJ27" s="59"/>
      <c r="BK27" s="59"/>
      <c r="BL27" s="59"/>
      <c r="BM27" s="59"/>
      <c r="BN27" s="59"/>
      <c r="BO27" s="59"/>
      <c r="BP27" s="59"/>
      <c r="BQ27" s="59"/>
      <c r="BR27" s="59"/>
      <c r="BS27" s="59"/>
      <c r="BT27" s="59"/>
      <c r="BU27" s="59"/>
      <c r="BV27" s="59"/>
      <c r="BW27" s="59"/>
      <c r="BX27" s="59"/>
      <c r="BY27" s="59"/>
      <c r="BZ27" s="59"/>
      <c r="CA27" s="59"/>
      <c r="CB27" s="59"/>
      <c r="CC27" s="59"/>
      <c r="CD27" s="59"/>
      <c r="CE27" s="59"/>
      <c r="CF27" s="59"/>
      <c r="CG27" s="59"/>
      <c r="CH27" s="59"/>
      <c r="CI27" s="59"/>
      <c r="CJ27" s="59"/>
      <c r="CK27" s="59"/>
      <c r="CL27" s="59"/>
      <c r="CM27" s="59"/>
    </row>
    <row r="28" spans="1:91" x14ac:dyDescent="0.25">
      <c r="A28" s="80" t="s">
        <v>245</v>
      </c>
      <c r="B28" s="59">
        <v>0.60899999999999999</v>
      </c>
      <c r="C28" s="59">
        <v>0.877</v>
      </c>
      <c r="D28" s="59">
        <v>0.97199999999999998</v>
      </c>
      <c r="E28" s="59">
        <v>0.70199999999999996</v>
      </c>
      <c r="F28" s="59">
        <v>1.3009999999999999</v>
      </c>
      <c r="G28" s="59">
        <v>1.2649999999999999</v>
      </c>
      <c r="H28" s="59">
        <v>0.53900000000000003</v>
      </c>
      <c r="I28" s="59">
        <v>0.86299999999999999</v>
      </c>
      <c r="J28" s="59">
        <v>0.90900000000000003</v>
      </c>
      <c r="K28" s="59">
        <v>0.53300000000000003</v>
      </c>
      <c r="L28" s="59">
        <v>0.72699999999999998</v>
      </c>
      <c r="M28" s="59">
        <v>0.63900000000000001</v>
      </c>
      <c r="N28" s="59">
        <v>0.73</v>
      </c>
      <c r="O28" s="59">
        <v>1.153</v>
      </c>
      <c r="P28" s="59">
        <v>1.1930000000000001</v>
      </c>
      <c r="Q28" s="59">
        <v>0.51</v>
      </c>
      <c r="R28" s="59">
        <v>0.73799999999999999</v>
      </c>
      <c r="S28" s="59">
        <v>0.64500000000000002</v>
      </c>
      <c r="T28" s="59">
        <v>0.55400000000000005</v>
      </c>
      <c r="U28" s="59">
        <v>0.86099999999999999</v>
      </c>
      <c r="V28" s="59">
        <v>1.4219999999999999</v>
      </c>
      <c r="W28" s="59">
        <v>0.68400000000000005</v>
      </c>
      <c r="X28" s="59">
        <v>1.3720000000000001</v>
      </c>
      <c r="Y28" s="59">
        <v>3.0059999999999998</v>
      </c>
      <c r="Z28" s="59">
        <v>0.434</v>
      </c>
      <c r="AA28" s="59">
        <v>0.82599999999999996</v>
      </c>
      <c r="AB28" s="59">
        <v>0.318</v>
      </c>
      <c r="AC28" s="59">
        <v>0.51900000000000002</v>
      </c>
      <c r="AD28" s="59">
        <v>0.88</v>
      </c>
      <c r="AE28" s="59">
        <v>0.435</v>
      </c>
      <c r="AF28" s="59">
        <v>0.44400000000000001</v>
      </c>
      <c r="AG28" s="59">
        <v>0.60299999999999998</v>
      </c>
      <c r="AH28" s="59"/>
      <c r="AI28" s="59"/>
      <c r="AJ28" s="59"/>
      <c r="AK28" s="59"/>
      <c r="AL28" s="59"/>
      <c r="AM28" s="59"/>
      <c r="AN28" s="59"/>
      <c r="AO28" s="59"/>
      <c r="AP28" s="59"/>
      <c r="AQ28" s="59"/>
      <c r="AR28" s="59"/>
      <c r="AS28" s="59"/>
      <c r="AT28" s="59"/>
      <c r="AU28" s="59"/>
      <c r="AV28" s="59"/>
      <c r="AW28" s="59"/>
      <c r="AX28" s="59"/>
      <c r="AY28" s="59"/>
      <c r="AZ28" s="59"/>
      <c r="BA28" s="59"/>
      <c r="BB28" s="59"/>
      <c r="BC28" s="59"/>
      <c r="BD28" s="59"/>
      <c r="BE28" s="59"/>
      <c r="BF28" s="59"/>
      <c r="BG28" s="59"/>
      <c r="BH28" s="59"/>
      <c r="BI28" s="59"/>
      <c r="BJ28" s="59"/>
      <c r="BK28" s="59"/>
      <c r="BL28" s="59"/>
      <c r="BM28" s="59"/>
      <c r="BN28" s="59"/>
      <c r="BO28" s="59"/>
      <c r="BP28" s="59"/>
      <c r="BQ28" s="59"/>
      <c r="BR28" s="59"/>
      <c r="BS28" s="59"/>
      <c r="BT28" s="59"/>
      <c r="BU28" s="59"/>
      <c r="BV28" s="59"/>
      <c r="BW28" s="59"/>
      <c r="BX28" s="59"/>
      <c r="BY28" s="59"/>
      <c r="BZ28" s="59"/>
      <c r="CA28" s="59"/>
      <c r="CB28" s="59"/>
      <c r="CC28" s="59"/>
      <c r="CD28" s="59"/>
      <c r="CE28" s="59"/>
      <c r="CF28" s="59"/>
      <c r="CG28" s="59"/>
      <c r="CH28" s="59"/>
      <c r="CI28" s="59"/>
      <c r="CJ28" s="59"/>
      <c r="CK28" s="59"/>
      <c r="CL28" s="59"/>
      <c r="CM28" s="59"/>
    </row>
    <row r="29" spans="1:91" x14ac:dyDescent="0.25">
      <c r="A29" s="80" t="s">
        <v>246</v>
      </c>
      <c r="B29" s="59">
        <v>0.36899999999999999</v>
      </c>
      <c r="C29" s="59">
        <v>0.86</v>
      </c>
      <c r="D29" s="59">
        <v>0.55700000000000005</v>
      </c>
      <c r="E29" s="59">
        <v>0.27</v>
      </c>
      <c r="F29" s="59">
        <v>0.92900000000000005</v>
      </c>
      <c r="G29" s="59">
        <v>0.53800000000000003</v>
      </c>
      <c r="H29" s="59">
        <v>0.28999999999999998</v>
      </c>
      <c r="I29" s="59">
        <v>1.091</v>
      </c>
      <c r="J29" s="59">
        <v>0.57999999999999996</v>
      </c>
      <c r="K29" s="59">
        <v>0.53100000000000003</v>
      </c>
      <c r="L29" s="59">
        <v>2.4780000000000002</v>
      </c>
      <c r="M29" s="59">
        <v>1.145</v>
      </c>
      <c r="N29" s="59">
        <v>0.38300000000000001</v>
      </c>
      <c r="O29" s="59">
        <v>2.4319999999999999</v>
      </c>
      <c r="P29" s="59">
        <v>1.1299999999999999</v>
      </c>
      <c r="Q29" s="59">
        <v>0.442</v>
      </c>
      <c r="R29" s="59">
        <v>7.0679999999999996</v>
      </c>
      <c r="S29" s="59">
        <v>2.4540000000000002</v>
      </c>
      <c r="T29" s="59">
        <v>0.35799999999999998</v>
      </c>
      <c r="U29" s="59">
        <v>1.1890000000000001</v>
      </c>
      <c r="V29" s="59">
        <v>0.58099999999999996</v>
      </c>
      <c r="W29" s="59">
        <v>0.25900000000000001</v>
      </c>
      <c r="X29" s="59">
        <v>1.173</v>
      </c>
      <c r="Y29" s="59">
        <v>0.55900000000000005</v>
      </c>
      <c r="Z29" s="59">
        <v>0.253</v>
      </c>
      <c r="AA29" s="59">
        <v>3.4329999999999998</v>
      </c>
      <c r="AB29" s="59">
        <v>0.14499999999999999</v>
      </c>
      <c r="AC29" s="59">
        <v>0.318</v>
      </c>
      <c r="AD29" s="59">
        <v>0.34200000000000003</v>
      </c>
      <c r="AE29" s="59">
        <v>0.23799999999999999</v>
      </c>
      <c r="AF29" s="59">
        <v>0.745</v>
      </c>
      <c r="AG29" s="59">
        <v>0.39</v>
      </c>
      <c r="AH29" s="59"/>
      <c r="AI29" s="59"/>
      <c r="AJ29" s="59"/>
      <c r="AK29" s="59"/>
      <c r="AL29" s="59"/>
      <c r="AM29" s="59"/>
      <c r="AN29" s="59"/>
      <c r="AO29" s="59"/>
      <c r="AP29" s="59"/>
      <c r="AQ29" s="59"/>
      <c r="AR29" s="59"/>
      <c r="AS29" s="59"/>
      <c r="AT29" s="59"/>
      <c r="AU29" s="59"/>
      <c r="AV29" s="59"/>
      <c r="AW29" s="59"/>
      <c r="AX29" s="59"/>
      <c r="AY29" s="59"/>
      <c r="AZ29" s="59"/>
      <c r="BA29" s="59"/>
      <c r="BB29" s="59"/>
      <c r="BC29" s="59"/>
      <c r="BD29" s="59"/>
      <c r="BE29" s="59"/>
      <c r="BF29" s="59"/>
      <c r="BG29" s="59"/>
      <c r="BH29" s="59"/>
      <c r="BI29" s="59"/>
      <c r="BJ29" s="59"/>
      <c r="BK29" s="59"/>
      <c r="BL29" s="59"/>
      <c r="BM29" s="59"/>
      <c r="BN29" s="59"/>
      <c r="BO29" s="59"/>
      <c r="BP29" s="59"/>
      <c r="BQ29" s="59"/>
      <c r="BR29" s="59"/>
      <c r="BS29" s="59"/>
      <c r="BT29" s="59"/>
      <c r="BU29" s="59"/>
      <c r="BV29" s="59"/>
      <c r="BW29" s="59"/>
      <c r="BX29" s="59"/>
      <c r="BY29" s="59"/>
      <c r="BZ29" s="59"/>
      <c r="CA29" s="59"/>
      <c r="CB29" s="59"/>
      <c r="CC29" s="59"/>
      <c r="CD29" s="59"/>
      <c r="CE29" s="59"/>
      <c r="CF29" s="59"/>
      <c r="CG29" s="59"/>
      <c r="CH29" s="59"/>
      <c r="CI29" s="59"/>
      <c r="CJ29" s="59"/>
      <c r="CK29" s="59"/>
      <c r="CL29" s="59"/>
      <c r="CM29" s="59"/>
    </row>
    <row r="30" spans="1:91" x14ac:dyDescent="0.25">
      <c r="A30" s="80" t="s">
        <v>247</v>
      </c>
      <c r="B30" s="59">
        <v>0</v>
      </c>
      <c r="C30" s="59">
        <v>0</v>
      </c>
      <c r="D30" s="59">
        <v>0</v>
      </c>
      <c r="E30" s="59">
        <v>0</v>
      </c>
      <c r="F30" s="59">
        <v>0</v>
      </c>
      <c r="G30" s="59">
        <v>0</v>
      </c>
      <c r="H30" s="59">
        <v>0</v>
      </c>
      <c r="I30" s="59">
        <v>0</v>
      </c>
      <c r="J30" s="59">
        <v>1.583</v>
      </c>
      <c r="K30" s="59">
        <v>0</v>
      </c>
      <c r="L30" s="59">
        <v>0</v>
      </c>
      <c r="M30" s="59">
        <v>0</v>
      </c>
      <c r="N30" s="59">
        <v>0</v>
      </c>
      <c r="O30" s="59">
        <v>0</v>
      </c>
      <c r="P30" s="59">
        <v>0</v>
      </c>
      <c r="Q30" s="59">
        <v>0</v>
      </c>
      <c r="R30" s="59">
        <v>0</v>
      </c>
      <c r="S30" s="59">
        <v>0</v>
      </c>
      <c r="T30" s="59">
        <v>0</v>
      </c>
      <c r="U30" s="59">
        <v>0</v>
      </c>
      <c r="V30" s="59">
        <v>0</v>
      </c>
      <c r="W30" s="59">
        <v>0</v>
      </c>
      <c r="X30" s="59">
        <v>0</v>
      </c>
      <c r="Y30" s="59">
        <v>0</v>
      </c>
      <c r="Z30" s="59">
        <v>0</v>
      </c>
      <c r="AA30" s="59">
        <v>0</v>
      </c>
      <c r="AB30" s="59">
        <v>0</v>
      </c>
      <c r="AC30" s="59">
        <v>0</v>
      </c>
      <c r="AD30" s="59">
        <v>0</v>
      </c>
      <c r="AE30" s="59">
        <v>0.27600000000000002</v>
      </c>
      <c r="AF30" s="59">
        <v>0</v>
      </c>
      <c r="AG30" s="59">
        <v>0</v>
      </c>
      <c r="AH30" s="59"/>
      <c r="AI30" s="59"/>
      <c r="AJ30" s="59"/>
      <c r="AK30" s="59"/>
      <c r="AL30" s="59"/>
      <c r="AM30" s="59"/>
      <c r="AN30" s="59"/>
      <c r="AO30" s="59"/>
      <c r="AP30" s="59"/>
      <c r="AQ30" s="59"/>
      <c r="AR30" s="59"/>
      <c r="AS30" s="59"/>
      <c r="AT30" s="59"/>
      <c r="AU30" s="59"/>
      <c r="AV30" s="59"/>
      <c r="AW30" s="59"/>
      <c r="AX30" s="59"/>
      <c r="AY30" s="59"/>
      <c r="AZ30" s="59"/>
      <c r="BA30" s="59"/>
      <c r="BB30" s="59"/>
      <c r="BC30" s="59"/>
      <c r="BD30" s="59"/>
      <c r="BE30" s="59"/>
      <c r="BF30" s="59"/>
      <c r="BG30" s="59"/>
      <c r="BH30" s="59"/>
      <c r="BI30" s="59"/>
      <c r="BJ30" s="59"/>
      <c r="BK30" s="59"/>
      <c r="BL30" s="59"/>
      <c r="BM30" s="59"/>
      <c r="BN30" s="59"/>
      <c r="BO30" s="59"/>
      <c r="BP30" s="59"/>
      <c r="BQ30" s="59"/>
      <c r="BR30" s="59"/>
      <c r="BS30" s="59"/>
      <c r="BT30" s="59"/>
      <c r="BU30" s="59"/>
      <c r="BV30" s="59"/>
      <c r="BW30" s="59"/>
      <c r="BX30" s="59"/>
      <c r="BY30" s="59"/>
      <c r="BZ30" s="59"/>
      <c r="CA30" s="59"/>
      <c r="CB30" s="59"/>
      <c r="CC30" s="59"/>
      <c r="CD30" s="59"/>
      <c r="CE30" s="59"/>
      <c r="CF30" s="59"/>
      <c r="CG30" s="59"/>
      <c r="CH30" s="59"/>
      <c r="CI30" s="59"/>
      <c r="CJ30" s="59"/>
      <c r="CK30" s="59"/>
      <c r="CL30" s="59"/>
      <c r="CM30" s="59"/>
    </row>
    <row r="31" spans="1:91" x14ac:dyDescent="0.25">
      <c r="A31" s="80" t="s">
        <v>248</v>
      </c>
      <c r="B31" s="59">
        <v>1.5329999999999999</v>
      </c>
      <c r="C31" s="59">
        <v>2.169</v>
      </c>
      <c r="D31" s="59">
        <v>1.881</v>
      </c>
      <c r="E31" s="59">
        <v>1.677</v>
      </c>
      <c r="F31" s="59">
        <v>2.2679999999999998</v>
      </c>
      <c r="G31" s="59">
        <v>2.0179999999999998</v>
      </c>
      <c r="H31" s="59">
        <v>1.37</v>
      </c>
      <c r="I31" s="59">
        <v>1.94</v>
      </c>
      <c r="J31" s="59">
        <v>1.58</v>
      </c>
      <c r="K31" s="59">
        <v>4.2080000000000002</v>
      </c>
      <c r="L31" s="59">
        <v>6.7389999999999999</v>
      </c>
      <c r="M31" s="59">
        <v>7.056</v>
      </c>
      <c r="N31" s="59">
        <v>6.6989999999999998</v>
      </c>
      <c r="O31" s="59">
        <v>7.0049999999999999</v>
      </c>
      <c r="P31" s="59">
        <v>9.6379999999999999</v>
      </c>
      <c r="Q31" s="59">
        <v>5.0810000000000004</v>
      </c>
      <c r="R31" s="59">
        <v>6.9589999999999996</v>
      </c>
      <c r="S31" s="59">
        <v>12.138999999999999</v>
      </c>
      <c r="T31" s="59">
        <v>2.0910000000000002</v>
      </c>
      <c r="U31" s="59">
        <v>3.7650000000000001</v>
      </c>
      <c r="V31" s="59">
        <v>3.319</v>
      </c>
      <c r="W31" s="59">
        <v>3.0920000000000001</v>
      </c>
      <c r="X31" s="59">
        <v>3.5350000000000001</v>
      </c>
      <c r="Y31" s="59">
        <v>3.88</v>
      </c>
      <c r="Z31" s="59">
        <v>2.0870000000000002</v>
      </c>
      <c r="AA31" s="59">
        <v>3.0680000000000001</v>
      </c>
      <c r="AB31" s="59">
        <v>3.468</v>
      </c>
      <c r="AC31" s="59">
        <v>2.5289999999999999</v>
      </c>
      <c r="AD31" s="59">
        <v>6.3090000000000002</v>
      </c>
      <c r="AE31" s="59">
        <v>1.591</v>
      </c>
      <c r="AF31" s="59">
        <v>1.996</v>
      </c>
      <c r="AG31" s="59">
        <v>1.4850000000000001</v>
      </c>
      <c r="AH31" s="59"/>
      <c r="AI31" s="59"/>
      <c r="AJ31" s="59"/>
      <c r="AK31" s="59"/>
      <c r="AL31" s="59"/>
      <c r="AM31" s="59"/>
      <c r="AN31" s="59"/>
      <c r="AO31" s="59"/>
      <c r="AP31" s="59"/>
      <c r="AQ31" s="59"/>
      <c r="AR31" s="59"/>
      <c r="AS31" s="59"/>
      <c r="AT31" s="59"/>
      <c r="AU31" s="59"/>
      <c r="AV31" s="59"/>
      <c r="AW31" s="59"/>
      <c r="AX31" s="59"/>
      <c r="AY31" s="59"/>
      <c r="AZ31" s="59"/>
      <c r="BA31" s="59"/>
      <c r="BB31" s="59"/>
      <c r="BC31" s="59"/>
      <c r="BD31" s="59"/>
      <c r="BE31" s="59"/>
      <c r="BF31" s="59"/>
      <c r="BG31" s="59"/>
      <c r="BH31" s="59"/>
      <c r="BI31" s="59"/>
      <c r="BJ31" s="59"/>
      <c r="BK31" s="59"/>
      <c r="BL31" s="59"/>
      <c r="BM31" s="59"/>
      <c r="BN31" s="59"/>
      <c r="BO31" s="59"/>
      <c r="BP31" s="59"/>
      <c r="BQ31" s="59"/>
      <c r="BR31" s="59"/>
      <c r="BS31" s="59"/>
      <c r="BT31" s="59"/>
      <c r="BU31" s="59"/>
      <c r="BV31" s="59"/>
      <c r="BW31" s="59"/>
      <c r="BX31" s="59"/>
      <c r="BY31" s="59"/>
      <c r="BZ31" s="59"/>
      <c r="CA31" s="59"/>
      <c r="CB31" s="59"/>
      <c r="CC31" s="59"/>
      <c r="CD31" s="59"/>
      <c r="CE31" s="59"/>
      <c r="CF31" s="59"/>
      <c r="CG31" s="59"/>
      <c r="CH31" s="59"/>
      <c r="CI31" s="59"/>
      <c r="CJ31" s="59"/>
      <c r="CK31" s="59"/>
      <c r="CL31" s="59"/>
      <c r="CM31" s="59"/>
    </row>
    <row r="32" spans="1:91" x14ac:dyDescent="0.25">
      <c r="A32" s="80" t="s">
        <v>249</v>
      </c>
      <c r="B32" s="59">
        <v>0.55400000000000005</v>
      </c>
      <c r="C32" s="59">
        <v>0.437</v>
      </c>
      <c r="D32" s="59">
        <v>0.42899999999999999</v>
      </c>
      <c r="E32" s="59">
        <v>0.36899999999999999</v>
      </c>
      <c r="F32" s="59">
        <v>0.28699999999999998</v>
      </c>
      <c r="G32" s="59">
        <v>0.26400000000000001</v>
      </c>
      <c r="H32" s="59">
        <v>0.67500000000000004</v>
      </c>
      <c r="I32" s="59">
        <v>0.57299999999999995</v>
      </c>
      <c r="J32" s="59">
        <v>0.75900000000000001</v>
      </c>
      <c r="K32" s="59">
        <v>1.0009999999999999</v>
      </c>
      <c r="L32" s="59">
        <v>0.90300000000000002</v>
      </c>
      <c r="M32" s="59">
        <v>0.98599999999999999</v>
      </c>
      <c r="N32" s="59">
        <v>0.60599999999999998</v>
      </c>
      <c r="O32" s="59">
        <v>0.51</v>
      </c>
      <c r="P32" s="59">
        <v>0.51800000000000002</v>
      </c>
      <c r="Q32" s="59">
        <v>1.302</v>
      </c>
      <c r="R32" s="59">
        <v>0.93700000000000006</v>
      </c>
      <c r="S32" s="59">
        <v>4.0229999999999997</v>
      </c>
      <c r="T32" s="59">
        <v>0.62</v>
      </c>
      <c r="U32" s="59">
        <v>0.52800000000000002</v>
      </c>
      <c r="V32" s="59">
        <v>0.50600000000000001</v>
      </c>
      <c r="W32" s="59">
        <v>0.39100000000000001</v>
      </c>
      <c r="X32" s="59">
        <v>0.3</v>
      </c>
      <c r="Y32" s="59">
        <v>0.247</v>
      </c>
      <c r="Z32" s="59">
        <v>0.629</v>
      </c>
      <c r="AA32" s="59">
        <v>0.503</v>
      </c>
      <c r="AB32" s="59">
        <v>0.307</v>
      </c>
      <c r="AC32" s="59">
        <v>0.159</v>
      </c>
      <c r="AD32" s="59">
        <v>1.704</v>
      </c>
      <c r="AE32" s="59">
        <v>1.0449999999999999</v>
      </c>
      <c r="AF32" s="59">
        <v>0.34100000000000003</v>
      </c>
      <c r="AG32" s="59">
        <v>0.36699999999999999</v>
      </c>
      <c r="AH32" s="59"/>
      <c r="AI32" s="59"/>
      <c r="AJ32" s="59"/>
      <c r="AK32" s="59"/>
      <c r="AL32" s="59"/>
      <c r="AM32" s="59"/>
      <c r="AN32" s="59"/>
      <c r="AO32" s="59"/>
      <c r="AP32" s="59"/>
      <c r="AQ32" s="59"/>
      <c r="AR32" s="59"/>
      <c r="AS32" s="59"/>
      <c r="AT32" s="59"/>
      <c r="AU32" s="59"/>
      <c r="AV32" s="59"/>
      <c r="AW32" s="59"/>
      <c r="AX32" s="59"/>
      <c r="AY32" s="59"/>
      <c r="AZ32" s="59"/>
      <c r="BA32" s="59"/>
      <c r="BB32" s="59"/>
      <c r="BC32" s="59"/>
      <c r="BD32" s="59"/>
      <c r="BE32" s="59"/>
      <c r="BF32" s="59"/>
      <c r="BG32" s="59"/>
      <c r="BH32" s="59"/>
      <c r="BI32" s="59"/>
      <c r="BJ32" s="59"/>
      <c r="BK32" s="59"/>
      <c r="BL32" s="59"/>
      <c r="BM32" s="59"/>
      <c r="BN32" s="59"/>
      <c r="BO32" s="59"/>
      <c r="BP32" s="59"/>
      <c r="BQ32" s="59"/>
      <c r="BR32" s="59"/>
      <c r="BS32" s="59"/>
      <c r="BT32" s="59"/>
      <c r="BU32" s="59"/>
      <c r="BV32" s="59"/>
      <c r="BW32" s="59"/>
      <c r="BX32" s="59"/>
      <c r="BY32" s="59"/>
      <c r="BZ32" s="59"/>
      <c r="CA32" s="59"/>
      <c r="CB32" s="59"/>
      <c r="CC32" s="59"/>
      <c r="CD32" s="59"/>
      <c r="CE32" s="59"/>
      <c r="CF32" s="59"/>
      <c r="CG32" s="59"/>
      <c r="CH32" s="59"/>
      <c r="CI32" s="59"/>
      <c r="CJ32" s="59"/>
      <c r="CK32" s="59"/>
      <c r="CL32" s="59"/>
      <c r="CM32" s="59"/>
    </row>
    <row r="33" spans="1:91" x14ac:dyDescent="0.25">
      <c r="A33" s="80" t="s">
        <v>250</v>
      </c>
      <c r="B33" s="59">
        <v>0.55400000000000005</v>
      </c>
      <c r="C33" s="59">
        <v>0.43099999999999999</v>
      </c>
      <c r="D33" s="59">
        <v>0.42199999999999999</v>
      </c>
      <c r="E33" s="59">
        <v>0.34599999999999997</v>
      </c>
      <c r="F33" s="59">
        <v>0.27300000000000002</v>
      </c>
      <c r="G33" s="59">
        <v>0.249</v>
      </c>
      <c r="H33" s="59">
        <v>0.67100000000000004</v>
      </c>
      <c r="I33" s="59">
        <v>0.56999999999999995</v>
      </c>
      <c r="J33" s="59">
        <v>0.75900000000000001</v>
      </c>
      <c r="K33" s="59">
        <v>0.996</v>
      </c>
      <c r="L33" s="59">
        <v>0.90300000000000002</v>
      </c>
      <c r="M33" s="59">
        <v>0.93899999999999995</v>
      </c>
      <c r="N33" s="59">
        <v>0.56000000000000005</v>
      </c>
      <c r="O33" s="59">
        <v>0.46700000000000003</v>
      </c>
      <c r="P33" s="59">
        <v>0.46500000000000002</v>
      </c>
      <c r="Q33" s="59">
        <v>1.25</v>
      </c>
      <c r="R33" s="59">
        <v>0.86399999999999999</v>
      </c>
      <c r="S33" s="59">
        <v>1.3460000000000001</v>
      </c>
      <c r="T33" s="59">
        <v>0.61</v>
      </c>
      <c r="U33" s="59">
        <v>0.51700000000000002</v>
      </c>
      <c r="V33" s="59">
        <v>0.49099999999999999</v>
      </c>
      <c r="W33" s="59">
        <v>0.35699999999999998</v>
      </c>
      <c r="X33" s="59">
        <v>0.28100000000000003</v>
      </c>
      <c r="Y33" s="59">
        <v>0.22900000000000001</v>
      </c>
      <c r="Z33" s="59">
        <v>0.622</v>
      </c>
      <c r="AA33" s="59">
        <v>0.496</v>
      </c>
      <c r="AB33" s="59">
        <v>0.22600000000000001</v>
      </c>
      <c r="AC33" s="59">
        <v>0.14000000000000001</v>
      </c>
      <c r="AD33" s="59">
        <v>1.026</v>
      </c>
      <c r="AE33" s="59">
        <v>1.0449999999999999</v>
      </c>
      <c r="AF33" s="59">
        <v>0.30499999999999999</v>
      </c>
      <c r="AG33" s="59">
        <v>0.36699999999999999</v>
      </c>
      <c r="AH33" s="59"/>
      <c r="AI33" s="59"/>
      <c r="AJ33" s="59"/>
      <c r="AK33" s="59"/>
      <c r="AL33" s="59"/>
      <c r="AM33" s="59"/>
      <c r="AN33" s="59"/>
      <c r="AO33" s="59"/>
      <c r="AP33" s="59"/>
      <c r="AQ33" s="59"/>
      <c r="AR33" s="59"/>
      <c r="AS33" s="59"/>
      <c r="AT33" s="59"/>
      <c r="AU33" s="59"/>
      <c r="AV33" s="59"/>
      <c r="AW33" s="59"/>
      <c r="AX33" s="59"/>
      <c r="AY33" s="59"/>
      <c r="AZ33" s="59"/>
      <c r="BA33" s="59"/>
      <c r="BB33" s="59"/>
      <c r="BC33" s="59"/>
      <c r="BD33" s="59"/>
      <c r="BE33" s="59"/>
      <c r="BF33" s="59"/>
      <c r="BG33" s="59"/>
      <c r="BH33" s="59"/>
      <c r="BI33" s="59"/>
      <c r="BJ33" s="59"/>
      <c r="BK33" s="59"/>
      <c r="BL33" s="59"/>
      <c r="BM33" s="59"/>
      <c r="BN33" s="59"/>
      <c r="BO33" s="59"/>
      <c r="BP33" s="59"/>
      <c r="BQ33" s="59"/>
      <c r="BR33" s="59"/>
      <c r="BS33" s="59"/>
      <c r="BT33" s="59"/>
      <c r="BU33" s="59"/>
      <c r="BV33" s="59"/>
      <c r="BW33" s="59"/>
      <c r="BX33" s="59"/>
      <c r="BY33" s="59"/>
      <c r="BZ33" s="59"/>
      <c r="CA33" s="59"/>
      <c r="CB33" s="59"/>
      <c r="CC33" s="59"/>
      <c r="CD33" s="59"/>
      <c r="CE33" s="59"/>
      <c r="CF33" s="59"/>
      <c r="CG33" s="59"/>
      <c r="CH33" s="59"/>
      <c r="CI33" s="59"/>
      <c r="CJ33" s="59"/>
      <c r="CK33" s="59"/>
      <c r="CL33" s="59"/>
      <c r="CM33" s="59"/>
    </row>
    <row r="34" spans="1:91" x14ac:dyDescent="0.25">
      <c r="A34" s="80" t="s">
        <v>251</v>
      </c>
      <c r="B34" s="59">
        <v>0.878</v>
      </c>
      <c r="C34" s="59">
        <v>0.67100000000000004</v>
      </c>
      <c r="D34" s="59">
        <v>0.71599999999999997</v>
      </c>
      <c r="E34" s="59">
        <v>0.83399999999999996</v>
      </c>
      <c r="F34" s="59">
        <v>0.66900000000000004</v>
      </c>
      <c r="G34" s="59">
        <v>0.71799999999999997</v>
      </c>
      <c r="H34" s="59">
        <v>0.73799999999999999</v>
      </c>
      <c r="I34" s="59">
        <v>0.63100000000000001</v>
      </c>
      <c r="J34" s="59">
        <v>0.76900000000000002</v>
      </c>
      <c r="K34" s="59">
        <v>1.8120000000000001</v>
      </c>
      <c r="L34" s="59">
        <v>1.2210000000000001</v>
      </c>
      <c r="M34" s="59">
        <v>1.6419999999999999</v>
      </c>
      <c r="N34" s="59">
        <v>1.8029999999999999</v>
      </c>
      <c r="O34" s="59">
        <v>1.1519999999999999</v>
      </c>
      <c r="P34" s="59">
        <v>1.5549999999999999</v>
      </c>
      <c r="Q34" s="59">
        <v>1.8420000000000001</v>
      </c>
      <c r="R34" s="59">
        <v>1.284</v>
      </c>
      <c r="S34" s="59">
        <v>2.5670000000000002</v>
      </c>
      <c r="T34" s="59">
        <v>1.0489999999999999</v>
      </c>
      <c r="U34" s="59">
        <v>0.83699999999999997</v>
      </c>
      <c r="V34" s="59">
        <v>1.3560000000000001</v>
      </c>
      <c r="W34" s="59">
        <v>1.046</v>
      </c>
      <c r="X34" s="59">
        <v>0.80700000000000005</v>
      </c>
      <c r="Y34" s="59">
        <v>1.2769999999999999</v>
      </c>
      <c r="Z34" s="59">
        <v>0.745</v>
      </c>
      <c r="AA34" s="59">
        <v>0.6</v>
      </c>
      <c r="AB34" s="59">
        <v>0.95499999999999996</v>
      </c>
      <c r="AC34" s="59">
        <v>0.94699999999999995</v>
      </c>
      <c r="AD34" s="59">
        <v>1.038</v>
      </c>
      <c r="AE34" s="59">
        <v>1.087</v>
      </c>
      <c r="AF34" s="59">
        <v>0.54700000000000004</v>
      </c>
      <c r="AG34" s="59">
        <v>0.48</v>
      </c>
      <c r="AH34" s="59"/>
      <c r="AI34" s="59"/>
      <c r="AJ34" s="59"/>
      <c r="AK34" s="59"/>
      <c r="AL34" s="59"/>
      <c r="AM34" s="59"/>
      <c r="AN34" s="59"/>
      <c r="AO34" s="59"/>
      <c r="AP34" s="59"/>
      <c r="AQ34" s="59"/>
      <c r="AR34" s="59"/>
      <c r="AS34" s="59"/>
      <c r="AT34" s="59"/>
      <c r="AU34" s="59"/>
      <c r="AV34" s="59"/>
      <c r="AW34" s="59"/>
      <c r="AX34" s="59"/>
      <c r="AY34" s="59"/>
      <c r="AZ34" s="59"/>
      <c r="BA34" s="59"/>
      <c r="BB34" s="59"/>
      <c r="BC34" s="59"/>
      <c r="BD34" s="59"/>
      <c r="BE34" s="59"/>
      <c r="BF34" s="59"/>
      <c r="BG34" s="59"/>
      <c r="BH34" s="59"/>
      <c r="BI34" s="59"/>
      <c r="BJ34" s="59"/>
      <c r="BK34" s="59"/>
      <c r="BL34" s="59"/>
      <c r="BM34" s="59"/>
      <c r="BN34" s="59"/>
      <c r="BO34" s="59"/>
      <c r="BP34" s="59"/>
      <c r="BQ34" s="59"/>
      <c r="BR34" s="59"/>
      <c r="BS34" s="59"/>
      <c r="BT34" s="59"/>
      <c r="BU34" s="59"/>
      <c r="BV34" s="59"/>
      <c r="BW34" s="59"/>
      <c r="BX34" s="59"/>
      <c r="BY34" s="59"/>
      <c r="BZ34" s="59"/>
      <c r="CA34" s="59"/>
      <c r="CB34" s="59"/>
      <c r="CC34" s="59"/>
      <c r="CD34" s="59"/>
      <c r="CE34" s="59"/>
      <c r="CF34" s="59"/>
      <c r="CG34" s="59"/>
      <c r="CH34" s="59"/>
      <c r="CI34" s="59"/>
      <c r="CJ34" s="59"/>
      <c r="CK34" s="59"/>
      <c r="CL34" s="59"/>
      <c r="CM34" s="59"/>
    </row>
    <row r="35" spans="1:91" x14ac:dyDescent="0.25">
      <c r="A35" s="80" t="s">
        <v>252</v>
      </c>
      <c r="B35" s="59">
        <v>0.35499999999999998</v>
      </c>
      <c r="C35" s="59">
        <v>0.26300000000000001</v>
      </c>
      <c r="D35" s="59">
        <v>0.28100000000000003</v>
      </c>
      <c r="E35" s="59">
        <v>0.35499999999999998</v>
      </c>
      <c r="F35" s="59">
        <v>0.26200000000000001</v>
      </c>
      <c r="G35" s="59">
        <v>0.27800000000000002</v>
      </c>
      <c r="H35" s="59">
        <v>0.39500000000000002</v>
      </c>
      <c r="I35" s="59">
        <v>0.28899999999999998</v>
      </c>
      <c r="J35" s="59">
        <v>0.30599999999999999</v>
      </c>
      <c r="K35" s="59">
        <v>2.1709999999999998</v>
      </c>
      <c r="L35" s="59">
        <v>1.5109999999999999</v>
      </c>
      <c r="M35" s="59">
        <v>3.7469999999999999</v>
      </c>
      <c r="N35" s="59">
        <v>2.177</v>
      </c>
      <c r="O35" s="59">
        <v>1.5129999999999999</v>
      </c>
      <c r="P35" s="59">
        <v>3.7469999999999999</v>
      </c>
      <c r="Q35" s="59">
        <v>1.845</v>
      </c>
      <c r="R35" s="59">
        <v>1.274</v>
      </c>
      <c r="S35" s="59">
        <v>7.6970000000000001</v>
      </c>
      <c r="T35" s="59">
        <v>0.58799999999999997</v>
      </c>
      <c r="U35" s="59">
        <v>0.41199999999999998</v>
      </c>
      <c r="V35" s="59">
        <v>0.52500000000000002</v>
      </c>
      <c r="W35" s="59">
        <v>0.58799999999999997</v>
      </c>
      <c r="X35" s="59">
        <v>0.40699999999999997</v>
      </c>
      <c r="Y35" s="59">
        <v>0.51300000000000001</v>
      </c>
      <c r="Z35" s="59">
        <v>0.72</v>
      </c>
      <c r="AA35" s="59">
        <v>0.59499999999999997</v>
      </c>
      <c r="AB35" s="59">
        <v>0.64</v>
      </c>
      <c r="AC35" s="59">
        <v>0.627</v>
      </c>
      <c r="AD35" s="59">
        <v>2.3820000000000001</v>
      </c>
      <c r="AE35" s="59">
        <v>0.44</v>
      </c>
      <c r="AF35" s="59">
        <v>0.502</v>
      </c>
      <c r="AG35" s="59">
        <v>0.502</v>
      </c>
      <c r="AH35" s="59"/>
      <c r="AI35" s="59"/>
      <c r="AJ35" s="59"/>
      <c r="AK35" s="59"/>
      <c r="AL35" s="59"/>
      <c r="AM35" s="59"/>
      <c r="AN35" s="59"/>
      <c r="AO35" s="59"/>
      <c r="AP35" s="59"/>
      <c r="AQ35" s="59"/>
      <c r="AR35" s="59"/>
      <c r="AS35" s="59"/>
      <c r="AT35" s="59"/>
      <c r="AU35" s="59"/>
      <c r="AV35" s="59"/>
      <c r="AW35" s="59"/>
      <c r="AX35" s="59"/>
      <c r="AY35" s="59"/>
      <c r="AZ35" s="59"/>
      <c r="BA35" s="59"/>
      <c r="BB35" s="59"/>
      <c r="BC35" s="59"/>
      <c r="BD35" s="59"/>
      <c r="BE35" s="59"/>
      <c r="BF35" s="59"/>
      <c r="BG35" s="59"/>
      <c r="BH35" s="59"/>
      <c r="BI35" s="59"/>
      <c r="BJ35" s="59"/>
      <c r="BK35" s="59"/>
      <c r="BL35" s="59"/>
      <c r="BM35" s="59"/>
      <c r="BN35" s="59"/>
      <c r="BO35" s="59"/>
      <c r="BP35" s="59"/>
      <c r="BQ35" s="59"/>
      <c r="BR35" s="59"/>
      <c r="BS35" s="59"/>
      <c r="BT35" s="59"/>
      <c r="BU35" s="59"/>
      <c r="BV35" s="59"/>
      <c r="BW35" s="59"/>
      <c r="BX35" s="59"/>
      <c r="BY35" s="59"/>
      <c r="BZ35" s="59"/>
      <c r="CA35" s="59"/>
      <c r="CB35" s="59"/>
      <c r="CC35" s="59"/>
      <c r="CD35" s="59"/>
      <c r="CE35" s="59"/>
      <c r="CF35" s="59"/>
      <c r="CG35" s="59"/>
      <c r="CH35" s="59"/>
      <c r="CI35" s="59"/>
      <c r="CJ35" s="59"/>
      <c r="CK35" s="59"/>
      <c r="CL35" s="59"/>
      <c r="CM35" s="59"/>
    </row>
    <row r="36" spans="1:91" x14ac:dyDescent="0.25">
      <c r="A36" s="80" t="s">
        <v>253</v>
      </c>
      <c r="B36" s="59">
        <v>0.39100000000000001</v>
      </c>
      <c r="C36" s="59">
        <v>0.317</v>
      </c>
      <c r="D36" s="59">
        <v>0.35299999999999998</v>
      </c>
      <c r="E36" s="59">
        <v>0.36099999999999999</v>
      </c>
      <c r="F36" s="59">
        <v>0.26900000000000002</v>
      </c>
      <c r="G36" s="59">
        <v>0.28499999999999998</v>
      </c>
      <c r="H36" s="59">
        <v>0.40699999999999997</v>
      </c>
      <c r="I36" s="59">
        <v>0.29699999999999999</v>
      </c>
      <c r="J36" s="59">
        <v>0.314</v>
      </c>
      <c r="K36" s="59">
        <v>2.3889999999999998</v>
      </c>
      <c r="L36" s="59">
        <v>2.5950000000000002</v>
      </c>
      <c r="M36" s="59">
        <v>5.0289999999999999</v>
      </c>
      <c r="N36" s="59">
        <v>2.2320000000000002</v>
      </c>
      <c r="O36" s="59">
        <v>1.615</v>
      </c>
      <c r="P36" s="59">
        <v>4.4829999999999997</v>
      </c>
      <c r="Q36" s="59">
        <v>1.956</v>
      </c>
      <c r="R36" s="59">
        <v>2.012</v>
      </c>
      <c r="S36" s="59">
        <v>11.237</v>
      </c>
      <c r="T36" s="59">
        <v>0.68700000000000006</v>
      </c>
      <c r="U36" s="59">
        <v>0.59299999999999997</v>
      </c>
      <c r="V36" s="59">
        <v>0.73099999999999998</v>
      </c>
      <c r="W36" s="59">
        <v>0.59699999999999998</v>
      </c>
      <c r="X36" s="59">
        <v>0.41799999999999998</v>
      </c>
      <c r="Y36" s="59">
        <v>0.52600000000000002</v>
      </c>
      <c r="Z36" s="59">
        <v>0.73099999999999998</v>
      </c>
      <c r="AA36" s="59">
        <v>0.61199999999999999</v>
      </c>
      <c r="AB36" s="59">
        <v>0.85899999999999999</v>
      </c>
      <c r="AC36" s="59">
        <v>0.65100000000000002</v>
      </c>
      <c r="AD36" s="59">
        <v>2.41</v>
      </c>
      <c r="AE36" s="59">
        <v>0.441</v>
      </c>
      <c r="AF36" s="59">
        <v>0.46500000000000002</v>
      </c>
      <c r="AG36" s="59">
        <v>0.60599999999999998</v>
      </c>
      <c r="AH36" s="59"/>
      <c r="AI36" s="59"/>
      <c r="AJ36" s="59"/>
      <c r="AK36" s="59"/>
      <c r="AL36" s="59"/>
      <c r="AM36" s="59"/>
      <c r="AN36" s="59"/>
      <c r="AO36" s="59"/>
      <c r="AP36" s="59"/>
      <c r="AQ36" s="59"/>
      <c r="AR36" s="59"/>
      <c r="AS36" s="59"/>
      <c r="AT36" s="59"/>
      <c r="AU36" s="59"/>
      <c r="AV36" s="59"/>
      <c r="AW36" s="59"/>
      <c r="AX36" s="59"/>
      <c r="AY36" s="59"/>
      <c r="AZ36" s="59"/>
      <c r="BA36" s="59"/>
      <c r="BB36" s="59"/>
      <c r="BC36" s="59"/>
      <c r="BD36" s="59"/>
      <c r="BE36" s="59"/>
      <c r="BF36" s="59"/>
      <c r="BG36" s="59"/>
      <c r="BH36" s="59"/>
      <c r="BI36" s="59"/>
      <c r="BJ36" s="59"/>
      <c r="BK36" s="59"/>
      <c r="BL36" s="59"/>
      <c r="BM36" s="59"/>
      <c r="BN36" s="59"/>
      <c r="BO36" s="59"/>
      <c r="BP36" s="59"/>
      <c r="BQ36" s="59"/>
      <c r="BR36" s="59"/>
      <c r="BS36" s="59"/>
      <c r="BT36" s="59"/>
      <c r="BU36" s="59"/>
      <c r="BV36" s="59"/>
      <c r="BW36" s="59"/>
      <c r="BX36" s="59"/>
      <c r="BY36" s="59"/>
      <c r="BZ36" s="59"/>
      <c r="CA36" s="59"/>
      <c r="CB36" s="59"/>
      <c r="CC36" s="59"/>
      <c r="CD36" s="59"/>
      <c r="CE36" s="59"/>
      <c r="CF36" s="59"/>
      <c r="CG36" s="59"/>
      <c r="CH36" s="59"/>
      <c r="CI36" s="59"/>
      <c r="CJ36" s="59"/>
      <c r="CK36" s="59"/>
      <c r="CL36" s="59"/>
      <c r="CM36" s="59"/>
    </row>
    <row r="37" spans="1:91" x14ac:dyDescent="0.25">
      <c r="A37" s="80" t="s">
        <v>254</v>
      </c>
      <c r="B37" s="59">
        <v>0.35499999999999998</v>
      </c>
      <c r="C37" s="59">
        <v>0.26200000000000001</v>
      </c>
      <c r="D37" s="59">
        <v>0.27800000000000002</v>
      </c>
      <c r="E37" s="59">
        <v>0.35499999999999998</v>
      </c>
      <c r="F37" s="59">
        <v>0.26200000000000001</v>
      </c>
      <c r="G37" s="59">
        <v>0.27800000000000002</v>
      </c>
      <c r="H37" s="59">
        <v>0.39500000000000002</v>
      </c>
      <c r="I37" s="59">
        <v>0.28899999999999998</v>
      </c>
      <c r="J37" s="59">
        <v>0.30599999999999999</v>
      </c>
      <c r="K37" s="59">
        <v>2.1680000000000001</v>
      </c>
      <c r="L37" s="59">
        <v>1.4710000000000001</v>
      </c>
      <c r="M37" s="59">
        <v>3.1360000000000001</v>
      </c>
      <c r="N37" s="59">
        <v>2.177</v>
      </c>
      <c r="O37" s="59">
        <v>1.466</v>
      </c>
      <c r="P37" s="59">
        <v>2.7909999999999999</v>
      </c>
      <c r="Q37" s="59">
        <v>1.845</v>
      </c>
      <c r="R37" s="59">
        <v>1.274</v>
      </c>
      <c r="S37" s="59">
        <v>6.1619999999999999</v>
      </c>
      <c r="T37" s="59">
        <v>0.58799999999999997</v>
      </c>
      <c r="U37" s="59">
        <v>0.40699999999999997</v>
      </c>
      <c r="V37" s="59">
        <v>0.50900000000000001</v>
      </c>
      <c r="W37" s="59">
        <v>0.58799999999999997</v>
      </c>
      <c r="X37" s="59">
        <v>0.40600000000000003</v>
      </c>
      <c r="Y37" s="59">
        <v>0.5</v>
      </c>
      <c r="Z37" s="59">
        <v>0.72</v>
      </c>
      <c r="AA37" s="59">
        <v>0.59499999999999997</v>
      </c>
      <c r="AB37" s="59">
        <v>0.61199999999999999</v>
      </c>
      <c r="AC37" s="59">
        <v>0.60299999999999998</v>
      </c>
      <c r="AD37" s="59">
        <v>2.3260000000000001</v>
      </c>
      <c r="AE37" s="59">
        <v>0.44</v>
      </c>
      <c r="AF37" s="59">
        <v>0.502</v>
      </c>
      <c r="AG37" s="59">
        <v>0.502</v>
      </c>
      <c r="AH37" s="59"/>
      <c r="AI37" s="59"/>
      <c r="AJ37" s="59"/>
      <c r="AK37" s="59"/>
      <c r="AL37" s="59"/>
      <c r="AM37" s="59"/>
      <c r="AN37" s="59"/>
      <c r="AO37" s="59"/>
      <c r="AP37" s="59"/>
      <c r="AQ37" s="59"/>
      <c r="AR37" s="59"/>
      <c r="AS37" s="59"/>
      <c r="AT37" s="59"/>
      <c r="AU37" s="59"/>
      <c r="AV37" s="59"/>
      <c r="AW37" s="59"/>
      <c r="AX37" s="59"/>
      <c r="AY37" s="59"/>
      <c r="AZ37" s="59"/>
      <c r="BA37" s="59"/>
      <c r="BB37" s="59"/>
      <c r="BC37" s="59"/>
      <c r="BD37" s="59"/>
      <c r="BE37" s="59"/>
      <c r="BF37" s="59"/>
      <c r="BG37" s="59"/>
      <c r="BH37" s="59"/>
      <c r="BI37" s="59"/>
      <c r="BJ37" s="59"/>
      <c r="BK37" s="59"/>
      <c r="BL37" s="59"/>
      <c r="BM37" s="59"/>
      <c r="BN37" s="59"/>
      <c r="BO37" s="59"/>
      <c r="BP37" s="59"/>
      <c r="BQ37" s="59"/>
      <c r="BR37" s="59"/>
      <c r="BS37" s="59"/>
      <c r="BT37" s="59"/>
      <c r="BU37" s="59"/>
      <c r="BV37" s="59"/>
      <c r="BW37" s="59"/>
      <c r="BX37" s="59"/>
      <c r="BY37" s="59"/>
      <c r="BZ37" s="59"/>
      <c r="CA37" s="59"/>
      <c r="CB37" s="59"/>
      <c r="CC37" s="59"/>
      <c r="CD37" s="59"/>
      <c r="CE37" s="59"/>
      <c r="CF37" s="59"/>
      <c r="CG37" s="59"/>
      <c r="CH37" s="59"/>
      <c r="CI37" s="59"/>
      <c r="CJ37" s="59"/>
      <c r="CK37" s="59"/>
      <c r="CL37" s="59"/>
      <c r="CM37" s="59"/>
    </row>
    <row r="38" spans="1:91" x14ac:dyDescent="0.25">
      <c r="A38" s="80" t="s">
        <v>255</v>
      </c>
      <c r="B38" s="59">
        <v>5.3390000000000004</v>
      </c>
      <c r="C38" s="59">
        <v>5.3529999999999998</v>
      </c>
      <c r="D38" s="59">
        <v>7.0659999999999998</v>
      </c>
      <c r="E38" s="59">
        <v>5.3390000000000004</v>
      </c>
      <c r="F38" s="59">
        <v>5.3529999999999998</v>
      </c>
      <c r="G38" s="59">
        <v>7.0659999999999998</v>
      </c>
      <c r="H38" s="59">
        <v>5.1449999999999996</v>
      </c>
      <c r="I38" s="59">
        <v>5.1459999999999999</v>
      </c>
      <c r="J38" s="59">
        <v>6.5049999999999999</v>
      </c>
      <c r="K38" s="59">
        <v>5.3390000000000004</v>
      </c>
      <c r="L38" s="59">
        <v>5.3529999999999998</v>
      </c>
      <c r="M38" s="59">
        <v>7.0659999999999998</v>
      </c>
      <c r="N38" s="59">
        <v>5.3390000000000004</v>
      </c>
      <c r="O38" s="59">
        <v>5.3529999999999998</v>
      </c>
      <c r="P38" s="59">
        <v>7.0659999999999998</v>
      </c>
      <c r="Q38" s="59">
        <v>5.1449999999999996</v>
      </c>
      <c r="R38" s="59">
        <v>5.1459999999999999</v>
      </c>
      <c r="S38" s="59">
        <v>6.5049999999999999</v>
      </c>
      <c r="T38" s="59">
        <v>5.1449999999999996</v>
      </c>
      <c r="U38" s="59">
        <v>5.1459999999999999</v>
      </c>
      <c r="V38" s="59">
        <v>6.5049999999999999</v>
      </c>
      <c r="W38" s="59">
        <v>5.1449999999999996</v>
      </c>
      <c r="X38" s="59">
        <v>5.1459999999999999</v>
      </c>
      <c r="Y38" s="59">
        <v>6.5049999999999999</v>
      </c>
      <c r="Z38" s="59">
        <v>4.7839999999999998</v>
      </c>
      <c r="AA38" s="59">
        <v>4.7839999999999998</v>
      </c>
      <c r="AB38" s="59">
        <v>2.6429999999999998</v>
      </c>
      <c r="AC38" s="59">
        <v>2.6429999999999998</v>
      </c>
      <c r="AD38" s="59">
        <v>2.6429999999999998</v>
      </c>
      <c r="AE38" s="59">
        <v>2.6429999999999998</v>
      </c>
      <c r="AF38" s="59">
        <v>0</v>
      </c>
      <c r="AG38" s="59">
        <v>0.375</v>
      </c>
      <c r="AH38" s="59"/>
      <c r="AI38" s="59"/>
      <c r="AJ38" s="59"/>
      <c r="AK38" s="59"/>
      <c r="AL38" s="59"/>
      <c r="AM38" s="59"/>
      <c r="AN38" s="59"/>
      <c r="AO38" s="59"/>
      <c r="AP38" s="59"/>
      <c r="AQ38" s="59"/>
      <c r="AR38" s="59"/>
      <c r="AS38" s="59"/>
      <c r="AT38" s="59"/>
      <c r="AU38" s="59"/>
      <c r="AV38" s="59"/>
      <c r="AW38" s="59"/>
      <c r="AX38" s="59"/>
      <c r="AY38" s="59"/>
      <c r="AZ38" s="59"/>
      <c r="BA38" s="59"/>
      <c r="BB38" s="59"/>
      <c r="BC38" s="59"/>
      <c r="BD38" s="59"/>
      <c r="BE38" s="59"/>
      <c r="BF38" s="59"/>
      <c r="BG38" s="59"/>
      <c r="BH38" s="59"/>
      <c r="BI38" s="59"/>
      <c r="BJ38" s="59"/>
      <c r="BK38" s="59"/>
      <c r="BL38" s="59"/>
      <c r="BM38" s="59"/>
      <c r="BN38" s="59"/>
      <c r="BO38" s="59"/>
      <c r="BP38" s="59"/>
      <c r="BQ38" s="59"/>
      <c r="BR38" s="59"/>
      <c r="BS38" s="59"/>
      <c r="BT38" s="59"/>
      <c r="BU38" s="59"/>
      <c r="BV38" s="59"/>
      <c r="BW38" s="59"/>
      <c r="BX38" s="59"/>
      <c r="BY38" s="59"/>
      <c r="BZ38" s="59"/>
      <c r="CA38" s="59"/>
      <c r="CB38" s="59"/>
      <c r="CC38" s="59"/>
      <c r="CD38" s="59"/>
      <c r="CE38" s="59"/>
      <c r="CF38" s="59"/>
      <c r="CG38" s="59"/>
      <c r="CH38" s="59"/>
      <c r="CI38" s="59"/>
      <c r="CJ38" s="59"/>
      <c r="CK38" s="59"/>
      <c r="CL38" s="59"/>
      <c r="CM38" s="59"/>
    </row>
    <row r="39" spans="1:91" x14ac:dyDescent="0.25">
      <c r="A39" s="80" t="s">
        <v>256</v>
      </c>
      <c r="B39" s="59">
        <v>0.53600000000000003</v>
      </c>
      <c r="C39" s="59">
        <v>0.496</v>
      </c>
      <c r="D39" s="59">
        <v>0.42899999999999999</v>
      </c>
      <c r="E39" s="59">
        <v>0.34200000000000003</v>
      </c>
      <c r="F39" s="59">
        <v>0.34200000000000003</v>
      </c>
      <c r="G39" s="59">
        <v>0.27900000000000003</v>
      </c>
      <c r="H39" s="59">
        <v>0.55000000000000004</v>
      </c>
      <c r="I39" s="59">
        <v>0.56200000000000006</v>
      </c>
      <c r="J39" s="59">
        <v>0.7</v>
      </c>
      <c r="K39" s="59">
        <v>1.1060000000000001</v>
      </c>
      <c r="L39" s="59">
        <v>1.1060000000000001</v>
      </c>
      <c r="M39" s="59">
        <v>1.3819999999999999</v>
      </c>
      <c r="N39" s="59">
        <v>0.34200000000000003</v>
      </c>
      <c r="O39" s="59">
        <v>0.34200000000000003</v>
      </c>
      <c r="P39" s="59">
        <v>0.27900000000000003</v>
      </c>
      <c r="Q39" s="59">
        <v>1.0629999999999999</v>
      </c>
      <c r="R39" s="59">
        <v>1.0940000000000001</v>
      </c>
      <c r="S39" s="59">
        <v>4.1319999999999997</v>
      </c>
      <c r="T39" s="59">
        <v>0.64800000000000002</v>
      </c>
      <c r="U39" s="59">
        <v>0.64200000000000002</v>
      </c>
      <c r="V39" s="59">
        <v>0.53500000000000003</v>
      </c>
      <c r="W39" s="59">
        <v>0.27900000000000003</v>
      </c>
      <c r="X39" s="59">
        <v>0.27900000000000003</v>
      </c>
      <c r="Y39" s="59">
        <v>0.19700000000000001</v>
      </c>
      <c r="Z39" s="59">
        <v>0.52100000000000002</v>
      </c>
      <c r="AA39" s="59">
        <v>0.53700000000000003</v>
      </c>
      <c r="AB39" s="59">
        <v>0.09</v>
      </c>
      <c r="AC39" s="59">
        <v>0.23300000000000001</v>
      </c>
      <c r="AD39" s="59">
        <v>0.85499999999999998</v>
      </c>
      <c r="AE39" s="59">
        <v>0.44500000000000001</v>
      </c>
      <c r="AF39" s="59">
        <v>8.5000000000000006E-2</v>
      </c>
      <c r="AG39" s="59">
        <v>1.7000000000000001E-2</v>
      </c>
      <c r="AH39" s="59"/>
      <c r="AI39" s="59"/>
      <c r="AJ39" s="59"/>
      <c r="AK39" s="59"/>
      <c r="AL39" s="59"/>
      <c r="AM39" s="59"/>
      <c r="AN39" s="59"/>
      <c r="AO39" s="59"/>
      <c r="AP39" s="59"/>
      <c r="AQ39" s="59"/>
      <c r="AR39" s="59"/>
      <c r="AS39" s="59"/>
      <c r="AT39" s="59"/>
      <c r="AU39" s="59"/>
      <c r="AV39" s="59"/>
      <c r="AW39" s="59"/>
      <c r="AX39" s="59"/>
      <c r="AY39" s="59"/>
      <c r="AZ39" s="59"/>
      <c r="BA39" s="59"/>
      <c r="BB39" s="59"/>
      <c r="BC39" s="59"/>
      <c r="BD39" s="59"/>
      <c r="BE39" s="59"/>
      <c r="BF39" s="59"/>
      <c r="BG39" s="59"/>
      <c r="BH39" s="59"/>
      <c r="BI39" s="59"/>
      <c r="BJ39" s="59"/>
      <c r="BK39" s="59"/>
      <c r="BL39" s="59"/>
      <c r="BM39" s="59"/>
      <c r="BN39" s="59"/>
      <c r="BO39" s="59"/>
      <c r="BP39" s="59"/>
      <c r="BQ39" s="59"/>
      <c r="BR39" s="59"/>
      <c r="BS39" s="59"/>
      <c r="BT39" s="59"/>
      <c r="BU39" s="59"/>
      <c r="BV39" s="59"/>
      <c r="BW39" s="59"/>
      <c r="BX39" s="59"/>
      <c r="BY39" s="59"/>
      <c r="BZ39" s="59"/>
      <c r="CA39" s="59"/>
      <c r="CB39" s="59"/>
      <c r="CC39" s="59"/>
      <c r="CD39" s="59"/>
      <c r="CE39" s="59"/>
      <c r="CF39" s="59"/>
      <c r="CG39" s="59"/>
      <c r="CH39" s="59"/>
      <c r="CI39" s="59"/>
      <c r="CJ39" s="59"/>
      <c r="CK39" s="59"/>
      <c r="CL39" s="59"/>
      <c r="CM39" s="59"/>
    </row>
    <row r="40" spans="1:91" x14ac:dyDescent="0.25">
      <c r="A40" s="80" t="s">
        <v>257</v>
      </c>
      <c r="B40" s="59">
        <v>0.56000000000000005</v>
      </c>
      <c r="C40" s="59">
        <v>0.56000000000000005</v>
      </c>
      <c r="D40" s="59">
        <v>0.53</v>
      </c>
      <c r="E40" s="59">
        <v>0.56000000000000005</v>
      </c>
      <c r="F40" s="59">
        <v>0.56000000000000005</v>
      </c>
      <c r="G40" s="59">
        <v>0.53</v>
      </c>
      <c r="H40" s="59">
        <v>0.65100000000000002</v>
      </c>
      <c r="I40" s="59">
        <v>0.65100000000000002</v>
      </c>
      <c r="J40" s="59">
        <v>1</v>
      </c>
      <c r="K40" s="59">
        <v>0.80100000000000005</v>
      </c>
      <c r="L40" s="59">
        <v>0.80300000000000005</v>
      </c>
      <c r="M40" s="59">
        <v>0.84899999999999998</v>
      </c>
      <c r="N40" s="59">
        <v>0.80300000000000005</v>
      </c>
      <c r="O40" s="59">
        <v>0.80100000000000005</v>
      </c>
      <c r="P40" s="59">
        <v>0.84899999999999998</v>
      </c>
      <c r="Q40" s="59">
        <v>1.079</v>
      </c>
      <c r="R40" s="59">
        <v>1.079</v>
      </c>
      <c r="S40" s="59">
        <v>3.04</v>
      </c>
      <c r="T40" s="59">
        <v>0.6</v>
      </c>
      <c r="U40" s="59">
        <v>0.6</v>
      </c>
      <c r="V40" s="59">
        <v>0.6</v>
      </c>
      <c r="W40" s="59">
        <v>0.6</v>
      </c>
      <c r="X40" s="59">
        <v>0.6</v>
      </c>
      <c r="Y40" s="59">
        <v>0.6</v>
      </c>
      <c r="Z40" s="59">
        <v>0.6</v>
      </c>
      <c r="AA40" s="59">
        <v>0.6</v>
      </c>
      <c r="AB40" s="59">
        <v>5.7000000000000002E-2</v>
      </c>
      <c r="AC40" s="59">
        <v>0.318</v>
      </c>
      <c r="AD40" s="59">
        <v>0.63800000000000001</v>
      </c>
      <c r="AE40" s="59">
        <v>0.63800000000000001</v>
      </c>
      <c r="AF40" s="59">
        <v>5.2999999999999999E-2</v>
      </c>
      <c r="AG40" s="59">
        <v>5.2999999999999999E-2</v>
      </c>
      <c r="AH40" s="59"/>
      <c r="AI40" s="59"/>
      <c r="AJ40" s="59"/>
      <c r="AK40" s="59"/>
      <c r="AL40" s="59"/>
      <c r="AM40" s="59"/>
      <c r="AN40" s="59"/>
      <c r="AO40" s="59"/>
      <c r="AP40" s="59"/>
      <c r="AQ40" s="59"/>
      <c r="AR40" s="59"/>
      <c r="AS40" s="59"/>
      <c r="AT40" s="59"/>
      <c r="AU40" s="59"/>
      <c r="AV40" s="59"/>
      <c r="AW40" s="59"/>
      <c r="AX40" s="59"/>
      <c r="AY40" s="59"/>
      <c r="AZ40" s="59"/>
      <c r="BA40" s="59"/>
      <c r="BB40" s="59"/>
      <c r="BC40" s="59"/>
      <c r="BD40" s="59"/>
      <c r="BE40" s="59"/>
      <c r="BF40" s="59"/>
      <c r="BG40" s="59"/>
      <c r="BH40" s="59"/>
      <c r="BI40" s="59"/>
      <c r="BJ40" s="59"/>
      <c r="BK40" s="59"/>
      <c r="BL40" s="59"/>
      <c r="BM40" s="59"/>
      <c r="BN40" s="59"/>
      <c r="BO40" s="59"/>
      <c r="BP40" s="59"/>
      <c r="BQ40" s="59"/>
      <c r="BR40" s="59"/>
      <c r="BS40" s="59"/>
      <c r="BT40" s="59"/>
      <c r="BU40" s="59"/>
      <c r="BV40" s="59"/>
      <c r="BW40" s="59"/>
      <c r="BX40" s="59"/>
      <c r="BY40" s="59"/>
      <c r="BZ40" s="59"/>
      <c r="CA40" s="59"/>
      <c r="CB40" s="59"/>
      <c r="CC40" s="59"/>
      <c r="CD40" s="59"/>
      <c r="CE40" s="59"/>
      <c r="CF40" s="59"/>
      <c r="CG40" s="59"/>
      <c r="CH40" s="59"/>
      <c r="CI40" s="59"/>
      <c r="CJ40" s="59"/>
      <c r="CK40" s="59"/>
      <c r="CL40" s="59"/>
      <c r="CM40" s="59"/>
    </row>
    <row r="41" spans="1:91" x14ac:dyDescent="0.25">
      <c r="A41" s="80" t="s">
        <v>258</v>
      </c>
      <c r="B41" s="59">
        <v>0.29199999999999998</v>
      </c>
      <c r="C41" s="59">
        <v>0.27900000000000003</v>
      </c>
      <c r="D41" s="59">
        <v>0.23300000000000001</v>
      </c>
      <c r="E41" s="59">
        <v>0.27900000000000003</v>
      </c>
      <c r="F41" s="59">
        <v>0.29199999999999998</v>
      </c>
      <c r="G41" s="59">
        <v>0.23300000000000001</v>
      </c>
      <c r="H41" s="59">
        <v>0.59899999999999998</v>
      </c>
      <c r="I41" s="59">
        <v>0.59899999999999998</v>
      </c>
      <c r="J41" s="59">
        <v>1</v>
      </c>
      <c r="K41" s="59">
        <v>0.42299999999999999</v>
      </c>
      <c r="L41" s="59">
        <v>0.41199999999999998</v>
      </c>
      <c r="M41" s="59">
        <v>0.34799999999999998</v>
      </c>
      <c r="N41" s="59">
        <v>0.41199999999999998</v>
      </c>
      <c r="O41" s="59">
        <v>0.42299999999999999</v>
      </c>
      <c r="P41" s="59">
        <v>0.34799999999999998</v>
      </c>
      <c r="Q41" s="59">
        <v>0.92400000000000004</v>
      </c>
      <c r="R41" s="59">
        <v>0.92400000000000004</v>
      </c>
      <c r="S41" s="59">
        <v>2.04</v>
      </c>
      <c r="T41" s="59">
        <v>0.28199999999999997</v>
      </c>
      <c r="U41" s="59">
        <v>0.27200000000000002</v>
      </c>
      <c r="V41" s="59">
        <v>0.19700000000000001</v>
      </c>
      <c r="W41" s="59">
        <v>0.27200000000000002</v>
      </c>
      <c r="X41" s="59">
        <v>0.28199999999999997</v>
      </c>
      <c r="Y41" s="59">
        <v>0.19700000000000001</v>
      </c>
      <c r="Z41" s="59">
        <v>0.51400000000000001</v>
      </c>
      <c r="AA41" s="59">
        <v>0.51400000000000001</v>
      </c>
      <c r="AB41" s="59">
        <v>5.7000000000000002E-2</v>
      </c>
      <c r="AC41" s="59">
        <v>0.318</v>
      </c>
      <c r="AD41" s="59">
        <v>0.63800000000000001</v>
      </c>
      <c r="AE41" s="59">
        <v>0.63800000000000001</v>
      </c>
      <c r="AF41" s="59">
        <v>1.7000000000000001E-2</v>
      </c>
      <c r="AG41" s="59">
        <v>1.7000000000000001E-2</v>
      </c>
      <c r="AH41" s="59"/>
      <c r="AI41" s="59"/>
      <c r="AJ41" s="59"/>
      <c r="AK41" s="59"/>
      <c r="AL41" s="59"/>
      <c r="AM41" s="59"/>
      <c r="AN41" s="59"/>
      <c r="AO41" s="59"/>
      <c r="AP41" s="59"/>
      <c r="AQ41" s="59"/>
      <c r="AR41" s="59"/>
      <c r="AS41" s="59"/>
      <c r="AT41" s="59"/>
      <c r="AU41" s="59"/>
      <c r="AV41" s="59"/>
      <c r="AW41" s="59"/>
      <c r="AX41" s="59"/>
      <c r="AY41" s="59"/>
      <c r="AZ41" s="59"/>
      <c r="BA41" s="59"/>
      <c r="BB41" s="59"/>
      <c r="BC41" s="59"/>
      <c r="BD41" s="59"/>
      <c r="BE41" s="59"/>
      <c r="BF41" s="59"/>
      <c r="BG41" s="59"/>
      <c r="BH41" s="59"/>
      <c r="BI41" s="59"/>
      <c r="BJ41" s="59"/>
      <c r="BK41" s="59"/>
      <c r="BL41" s="59"/>
      <c r="BM41" s="59"/>
      <c r="BN41" s="59"/>
      <c r="BO41" s="59"/>
      <c r="BP41" s="59"/>
      <c r="BQ41" s="59"/>
      <c r="BR41" s="59"/>
      <c r="BS41" s="59"/>
      <c r="BT41" s="59"/>
      <c r="BU41" s="59"/>
      <c r="BV41" s="59"/>
      <c r="BW41" s="59"/>
      <c r="BX41" s="59"/>
      <c r="BY41" s="59"/>
      <c r="BZ41" s="59"/>
      <c r="CA41" s="59"/>
      <c r="CB41" s="59"/>
      <c r="CC41" s="59"/>
      <c r="CD41" s="59"/>
      <c r="CE41" s="59"/>
      <c r="CF41" s="59"/>
      <c r="CG41" s="59"/>
      <c r="CH41" s="59"/>
      <c r="CI41" s="59"/>
      <c r="CJ41" s="59"/>
      <c r="CK41" s="59"/>
      <c r="CL41" s="59"/>
      <c r="CM41" s="59"/>
    </row>
    <row r="42" spans="1:91" x14ac:dyDescent="0.25">
      <c r="A42" s="80" t="s">
        <v>259</v>
      </c>
      <c r="B42" s="59">
        <v>5.3390000000000004</v>
      </c>
      <c r="C42" s="59">
        <v>5.3529999999999998</v>
      </c>
      <c r="D42" s="59">
        <v>7.0659999999999998</v>
      </c>
      <c r="E42" s="59">
        <v>5.3390000000000004</v>
      </c>
      <c r="F42" s="59">
        <v>5.3529999999999998</v>
      </c>
      <c r="G42" s="59">
        <v>7.0659999999999998</v>
      </c>
      <c r="H42" s="59">
        <v>5.1449999999999996</v>
      </c>
      <c r="I42" s="59">
        <v>5.1459999999999999</v>
      </c>
      <c r="J42" s="59">
        <v>6.5049999999999999</v>
      </c>
      <c r="K42" s="59">
        <v>5.3390000000000004</v>
      </c>
      <c r="L42" s="59">
        <v>5.3529999999999998</v>
      </c>
      <c r="M42" s="59">
        <v>7.0659999999999998</v>
      </c>
      <c r="N42" s="59">
        <v>5.3390000000000004</v>
      </c>
      <c r="O42" s="59">
        <v>5.3529999999999998</v>
      </c>
      <c r="P42" s="59">
        <v>7.0659999999999998</v>
      </c>
      <c r="Q42" s="59">
        <v>5.1449999999999996</v>
      </c>
      <c r="R42" s="59">
        <v>5.1459999999999999</v>
      </c>
      <c r="S42" s="59">
        <v>6.5049999999999999</v>
      </c>
      <c r="T42" s="59">
        <v>5.1449999999999996</v>
      </c>
      <c r="U42" s="59">
        <v>5.1459999999999999</v>
      </c>
      <c r="V42" s="59">
        <v>6.5049999999999999</v>
      </c>
      <c r="W42" s="59">
        <v>5.1449999999999996</v>
      </c>
      <c r="X42" s="59">
        <v>5.1459999999999999</v>
      </c>
      <c r="Y42" s="59">
        <v>6.5049999999999999</v>
      </c>
      <c r="Z42" s="59">
        <v>4.7839999999999998</v>
      </c>
      <c r="AA42" s="59">
        <v>4.7839999999999998</v>
      </c>
      <c r="AB42" s="59">
        <v>2.6429999999999998</v>
      </c>
      <c r="AC42" s="59">
        <v>2.6429999999999998</v>
      </c>
      <c r="AD42" s="59">
        <v>2.6429999999999998</v>
      </c>
      <c r="AE42" s="59">
        <v>2.6429999999999998</v>
      </c>
      <c r="AF42" s="59">
        <v>0</v>
      </c>
      <c r="AG42" s="59">
        <v>0.375</v>
      </c>
      <c r="AH42" s="59"/>
      <c r="AI42" s="59"/>
      <c r="AJ42" s="59"/>
      <c r="AK42" s="59"/>
      <c r="AL42" s="59"/>
      <c r="AM42" s="59"/>
      <c r="AN42" s="59"/>
      <c r="AO42" s="59"/>
      <c r="AP42" s="59"/>
      <c r="AQ42" s="59"/>
      <c r="AR42" s="59"/>
      <c r="AS42" s="59"/>
      <c r="AT42" s="59"/>
      <c r="AU42" s="59"/>
      <c r="AV42" s="59"/>
      <c r="AW42" s="59"/>
      <c r="AX42" s="59"/>
      <c r="AY42" s="59"/>
      <c r="AZ42" s="59"/>
      <c r="BA42" s="59"/>
      <c r="BB42" s="59"/>
      <c r="BC42" s="59"/>
      <c r="BD42" s="59"/>
      <c r="BE42" s="59"/>
      <c r="BF42" s="59"/>
      <c r="BG42" s="59"/>
      <c r="BH42" s="59"/>
      <c r="BI42" s="59"/>
      <c r="BJ42" s="59"/>
      <c r="BK42" s="59"/>
      <c r="BL42" s="59"/>
      <c r="BM42" s="59"/>
      <c r="BN42" s="59"/>
      <c r="BO42" s="59"/>
      <c r="BP42" s="59"/>
      <c r="BQ42" s="59"/>
      <c r="BR42" s="59"/>
      <c r="BS42" s="59"/>
      <c r="BT42" s="59"/>
      <c r="BU42" s="59"/>
      <c r="BV42" s="59"/>
      <c r="BW42" s="59"/>
      <c r="BX42" s="59"/>
      <c r="BY42" s="59"/>
      <c r="BZ42" s="59"/>
      <c r="CA42" s="59"/>
      <c r="CB42" s="59"/>
      <c r="CC42" s="59"/>
      <c r="CD42" s="59"/>
      <c r="CE42" s="59"/>
      <c r="CF42" s="59"/>
      <c r="CG42" s="59"/>
      <c r="CH42" s="59"/>
      <c r="CI42" s="59"/>
      <c r="CJ42" s="59"/>
      <c r="CK42" s="59"/>
      <c r="CL42" s="59"/>
      <c r="CM42" s="59"/>
    </row>
    <row r="43" spans="1:91" x14ac:dyDescent="0.25">
      <c r="A43" s="80" t="s">
        <v>260</v>
      </c>
      <c r="B43" s="59">
        <v>1.163</v>
      </c>
      <c r="C43" s="59">
        <v>1.163</v>
      </c>
      <c r="D43" s="59">
        <v>1.839</v>
      </c>
      <c r="E43" s="59">
        <v>1.163</v>
      </c>
      <c r="F43" s="59">
        <v>1.163</v>
      </c>
      <c r="G43" s="59">
        <v>1.839</v>
      </c>
      <c r="H43" s="59">
        <v>1.131</v>
      </c>
      <c r="I43" s="59">
        <v>1.131</v>
      </c>
      <c r="J43" s="59">
        <v>1.6</v>
      </c>
      <c r="K43" s="59">
        <v>1.163</v>
      </c>
      <c r="L43" s="59">
        <v>1.163</v>
      </c>
      <c r="M43" s="59">
        <v>1.839</v>
      </c>
      <c r="N43" s="59">
        <v>1.163</v>
      </c>
      <c r="O43" s="59">
        <v>1.163</v>
      </c>
      <c r="P43" s="59">
        <v>1.839</v>
      </c>
      <c r="Q43" s="59">
        <v>1.131</v>
      </c>
      <c r="R43" s="59">
        <v>1.131</v>
      </c>
      <c r="S43" s="59">
        <v>1.6</v>
      </c>
      <c r="T43" s="59">
        <v>1.131</v>
      </c>
      <c r="U43" s="59">
        <v>1.131</v>
      </c>
      <c r="V43" s="59">
        <v>1.6</v>
      </c>
      <c r="W43" s="59">
        <v>1.131</v>
      </c>
      <c r="X43" s="59">
        <v>1.131</v>
      </c>
      <c r="Y43" s="59">
        <v>1.6</v>
      </c>
      <c r="Z43" s="59">
        <v>1.2</v>
      </c>
      <c r="AA43" s="59">
        <v>1.2</v>
      </c>
      <c r="AB43" s="59">
        <v>4.8000000000000001E-2</v>
      </c>
      <c r="AC43" s="59">
        <v>4.8000000000000001E-2</v>
      </c>
      <c r="AD43" s="59">
        <v>4.8000000000000001E-2</v>
      </c>
      <c r="AE43" s="59">
        <v>4.8000000000000001E-2</v>
      </c>
      <c r="AF43" s="59">
        <v>9.6000000000000002E-2</v>
      </c>
      <c r="AG43" s="59">
        <v>9.6000000000000002E-2</v>
      </c>
      <c r="AH43" s="59"/>
      <c r="AI43" s="59"/>
      <c r="AJ43" s="59"/>
      <c r="AK43" s="59"/>
      <c r="AL43" s="59"/>
      <c r="AM43" s="59"/>
      <c r="AN43" s="59"/>
      <c r="AO43" s="59"/>
      <c r="AP43" s="59"/>
      <c r="AQ43" s="59"/>
      <c r="AR43" s="59"/>
      <c r="AS43" s="59"/>
      <c r="AT43" s="59"/>
      <c r="AU43" s="59"/>
      <c r="AV43" s="59"/>
      <c r="AW43" s="59"/>
      <c r="AX43" s="59"/>
      <c r="AY43" s="59"/>
      <c r="AZ43" s="59"/>
      <c r="BA43" s="59"/>
      <c r="BB43" s="59"/>
      <c r="BC43" s="59"/>
      <c r="BD43" s="59"/>
      <c r="BE43" s="59"/>
      <c r="BF43" s="59"/>
      <c r="BG43" s="59"/>
      <c r="BH43" s="59"/>
      <c r="BI43" s="59"/>
      <c r="BJ43" s="59"/>
      <c r="BK43" s="59"/>
      <c r="BL43" s="59"/>
      <c r="BM43" s="59"/>
      <c r="BN43" s="59"/>
      <c r="BO43" s="59"/>
      <c r="BP43" s="59"/>
      <c r="BQ43" s="59"/>
      <c r="BR43" s="59"/>
      <c r="BS43" s="59"/>
      <c r="BT43" s="59"/>
      <c r="BU43" s="59"/>
      <c r="BV43" s="59"/>
      <c r="BW43" s="59"/>
      <c r="BX43" s="59"/>
      <c r="BY43" s="59"/>
      <c r="BZ43" s="59"/>
      <c r="CA43" s="59"/>
      <c r="CB43" s="59"/>
      <c r="CC43" s="59"/>
      <c r="CD43" s="59"/>
      <c r="CE43" s="59"/>
      <c r="CF43" s="59"/>
      <c r="CG43" s="59"/>
      <c r="CH43" s="59"/>
      <c r="CI43" s="59"/>
      <c r="CJ43" s="59"/>
      <c r="CK43" s="59"/>
      <c r="CL43" s="59"/>
      <c r="CM43" s="59"/>
    </row>
    <row r="44" spans="1:91" x14ac:dyDescent="0.25">
      <c r="A44" s="80" t="s">
        <v>261</v>
      </c>
      <c r="B44" s="59">
        <v>2.464</v>
      </c>
      <c r="C44" s="59">
        <v>2.6190000000000002</v>
      </c>
      <c r="D44" s="59">
        <v>4.0469999999999997</v>
      </c>
      <c r="E44" s="59">
        <v>8.7999999999999995E-2</v>
      </c>
      <c r="F44" s="59">
        <v>9.7000000000000003E-2</v>
      </c>
      <c r="G44" s="59">
        <v>7.4999999999999997E-2</v>
      </c>
      <c r="H44" s="59">
        <v>0.26200000000000001</v>
      </c>
      <c r="I44" s="59">
        <v>0.35699999999999998</v>
      </c>
      <c r="J44" s="59">
        <v>0.221</v>
      </c>
      <c r="K44" s="59">
        <v>2.9</v>
      </c>
      <c r="L44" s="59">
        <v>3.07</v>
      </c>
      <c r="M44" s="59">
        <v>4.0469999999999997</v>
      </c>
      <c r="N44" s="59">
        <v>9.9000000000000005E-2</v>
      </c>
      <c r="O44" s="59">
        <v>0.11</v>
      </c>
      <c r="P44" s="59">
        <v>8.5000000000000006E-2</v>
      </c>
      <c r="Q44" s="59">
        <v>0.30499999999999999</v>
      </c>
      <c r="R44" s="59">
        <v>0.39800000000000002</v>
      </c>
      <c r="S44" s="59">
        <v>0.26200000000000001</v>
      </c>
      <c r="T44" s="59">
        <v>2.5870000000000002</v>
      </c>
      <c r="U44" s="59">
        <v>2.6419999999999999</v>
      </c>
      <c r="V44" s="59">
        <v>6.44</v>
      </c>
      <c r="W44" s="59">
        <v>0.09</v>
      </c>
      <c r="X44" s="59">
        <v>0.106</v>
      </c>
      <c r="Y44" s="59">
        <v>7.0000000000000007E-2</v>
      </c>
      <c r="Z44" s="59">
        <v>0.68400000000000005</v>
      </c>
      <c r="AA44" s="59">
        <v>0.79800000000000004</v>
      </c>
      <c r="AB44" s="59">
        <v>1.256</v>
      </c>
      <c r="AC44" s="59">
        <v>4.2000000000000003E-2</v>
      </c>
      <c r="AD44" s="59">
        <v>0.15</v>
      </c>
      <c r="AE44" s="59">
        <v>0.14000000000000001</v>
      </c>
      <c r="AF44" s="59">
        <v>5.3999999999999999E-2</v>
      </c>
      <c r="AG44" s="59">
        <v>0.09</v>
      </c>
      <c r="AH44" s="59"/>
      <c r="AI44" s="59"/>
      <c r="AJ44" s="59"/>
      <c r="AK44" s="59"/>
      <c r="AL44" s="59"/>
      <c r="AM44" s="59"/>
      <c r="AN44" s="59"/>
      <c r="AO44" s="59"/>
      <c r="AP44" s="59"/>
      <c r="AQ44" s="59"/>
      <c r="AR44" s="59"/>
      <c r="AS44" s="59"/>
      <c r="AT44" s="59"/>
      <c r="AU44" s="59"/>
      <c r="AV44" s="59"/>
      <c r="AW44" s="59"/>
      <c r="AX44" s="59"/>
      <c r="AY44" s="59"/>
      <c r="AZ44" s="59"/>
      <c r="BA44" s="59"/>
      <c r="BB44" s="59"/>
      <c r="BC44" s="59"/>
      <c r="BD44" s="59"/>
      <c r="BE44" s="59"/>
      <c r="BF44" s="59"/>
      <c r="BG44" s="59"/>
      <c r="BH44" s="59"/>
      <c r="BI44" s="59"/>
      <c r="BJ44" s="59"/>
      <c r="BK44" s="59"/>
      <c r="BL44" s="59"/>
      <c r="BM44" s="59"/>
      <c r="BN44" s="59"/>
      <c r="BO44" s="59"/>
      <c r="BP44" s="59"/>
      <c r="BQ44" s="59"/>
      <c r="BR44" s="59"/>
      <c r="BS44" s="59"/>
      <c r="BT44" s="59"/>
      <c r="BU44" s="59"/>
      <c r="BV44" s="59"/>
      <c r="BW44" s="59"/>
      <c r="BX44" s="59"/>
      <c r="BY44" s="59"/>
      <c r="BZ44" s="59"/>
      <c r="CA44" s="59"/>
      <c r="CB44" s="59"/>
      <c r="CC44" s="59"/>
      <c r="CD44" s="59"/>
      <c r="CE44" s="59"/>
      <c r="CF44" s="59"/>
      <c r="CG44" s="59"/>
      <c r="CH44" s="59"/>
      <c r="CI44" s="59"/>
      <c r="CJ44" s="59"/>
      <c r="CK44" s="59"/>
      <c r="CL44" s="59"/>
      <c r="CM44" s="59"/>
    </row>
    <row r="45" spans="1:91" x14ac:dyDescent="0.25">
      <c r="A45" s="80" t="s">
        <v>262</v>
      </c>
      <c r="B45" s="59">
        <v>3.6059999999999999</v>
      </c>
      <c r="C45" s="59">
        <v>3.5790000000000002</v>
      </c>
      <c r="D45" s="59">
        <v>4.0469999999999997</v>
      </c>
      <c r="E45" s="59">
        <v>2.6970000000000001</v>
      </c>
      <c r="F45" s="59">
        <v>2.7069999999999999</v>
      </c>
      <c r="G45" s="59">
        <v>3.141</v>
      </c>
      <c r="H45" s="59">
        <v>3.3039999999999998</v>
      </c>
      <c r="I45" s="59">
        <v>3.2879999999999998</v>
      </c>
      <c r="J45" s="59">
        <v>3.9510000000000001</v>
      </c>
      <c r="K45" s="59">
        <v>3.7610000000000001</v>
      </c>
      <c r="L45" s="59">
        <v>3.827</v>
      </c>
      <c r="M45" s="59">
        <v>4.0469999999999997</v>
      </c>
      <c r="N45" s="59">
        <v>2.8170000000000002</v>
      </c>
      <c r="O45" s="59">
        <v>2.8170000000000002</v>
      </c>
      <c r="P45" s="59">
        <v>3.1419999999999999</v>
      </c>
      <c r="Q45" s="59">
        <v>3.3439999999999999</v>
      </c>
      <c r="R45" s="59">
        <v>3.2679999999999998</v>
      </c>
      <c r="S45" s="59">
        <v>4.4950000000000001</v>
      </c>
      <c r="T45" s="59">
        <v>3.996</v>
      </c>
      <c r="U45" s="59">
        <v>3.976</v>
      </c>
      <c r="V45" s="59">
        <v>6.44</v>
      </c>
      <c r="W45" s="59">
        <v>2.3050000000000002</v>
      </c>
      <c r="X45" s="59">
        <v>2.2999999999999998</v>
      </c>
      <c r="Y45" s="59">
        <v>2.762</v>
      </c>
      <c r="Z45" s="59">
        <v>2.5449999999999999</v>
      </c>
      <c r="AA45" s="59">
        <v>2.5430000000000001</v>
      </c>
      <c r="AB45" s="59">
        <v>1.5029999999999999</v>
      </c>
      <c r="AC45" s="59">
        <v>1.913</v>
      </c>
      <c r="AD45" s="59">
        <v>1.6830000000000001</v>
      </c>
      <c r="AE45" s="59">
        <v>2.14</v>
      </c>
      <c r="AF45" s="59">
        <v>0.2</v>
      </c>
      <c r="AG45" s="59">
        <v>0.23599999999999999</v>
      </c>
      <c r="AH45" s="59"/>
      <c r="AI45" s="59"/>
      <c r="AJ45" s="59"/>
      <c r="AK45" s="59"/>
      <c r="AL45" s="59"/>
      <c r="AM45" s="59"/>
      <c r="AN45" s="59"/>
      <c r="AO45" s="59"/>
      <c r="AP45" s="59"/>
      <c r="AQ45" s="59"/>
      <c r="AR45" s="59"/>
      <c r="AS45" s="59"/>
      <c r="AT45" s="59"/>
      <c r="AU45" s="59"/>
      <c r="AV45" s="59"/>
      <c r="AW45" s="59"/>
      <c r="AX45" s="59"/>
      <c r="AY45" s="59"/>
      <c r="AZ45" s="59"/>
      <c r="BA45" s="59"/>
      <c r="BB45" s="59"/>
      <c r="BC45" s="59"/>
      <c r="BD45" s="59"/>
      <c r="BE45" s="59"/>
      <c r="BF45" s="59"/>
      <c r="BG45" s="59"/>
      <c r="BH45" s="59"/>
      <c r="BI45" s="59"/>
      <c r="BJ45" s="59"/>
      <c r="BK45" s="59"/>
      <c r="BL45" s="59"/>
      <c r="BM45" s="59"/>
      <c r="BN45" s="59"/>
      <c r="BO45" s="59"/>
      <c r="BP45" s="59"/>
      <c r="BQ45" s="59"/>
      <c r="BR45" s="59"/>
      <c r="BS45" s="59"/>
      <c r="BT45" s="59"/>
      <c r="BU45" s="59"/>
      <c r="BV45" s="59"/>
      <c r="BW45" s="59"/>
      <c r="BX45" s="59"/>
      <c r="BY45" s="59"/>
      <c r="BZ45" s="59"/>
      <c r="CA45" s="59"/>
      <c r="CB45" s="59"/>
      <c r="CC45" s="59"/>
      <c r="CD45" s="59"/>
      <c r="CE45" s="59"/>
      <c r="CF45" s="59"/>
      <c r="CG45" s="59"/>
      <c r="CH45" s="59"/>
      <c r="CI45" s="59"/>
      <c r="CJ45" s="59"/>
      <c r="CK45" s="59"/>
      <c r="CL45" s="59"/>
      <c r="CM45" s="59"/>
    </row>
    <row r="46" spans="1:91" x14ac:dyDescent="0.25">
      <c r="A46" s="80" t="s">
        <v>330</v>
      </c>
      <c r="B46" s="59">
        <v>0.68799999999999994</v>
      </c>
      <c r="C46" s="59">
        <v>0.68799999999999994</v>
      </c>
      <c r="D46" s="59">
        <v>0.99199999999999999</v>
      </c>
      <c r="E46" s="59">
        <v>0.68799999999999994</v>
      </c>
      <c r="F46" s="59">
        <v>0.68799999999999994</v>
      </c>
      <c r="G46" s="59">
        <v>0.99199999999999999</v>
      </c>
      <c r="H46" s="59">
        <v>0.60299999999999998</v>
      </c>
      <c r="I46" s="59">
        <v>0.60299999999999998</v>
      </c>
      <c r="J46" s="59">
        <v>1</v>
      </c>
      <c r="K46" s="59">
        <v>0.81100000000000005</v>
      </c>
      <c r="L46" s="59">
        <v>0.81100000000000005</v>
      </c>
      <c r="M46" s="59">
        <v>1.02</v>
      </c>
      <c r="N46" s="59">
        <v>0.81100000000000005</v>
      </c>
      <c r="O46" s="59">
        <v>0.81100000000000005</v>
      </c>
      <c r="P46" s="59">
        <v>1.02</v>
      </c>
      <c r="Q46" s="59">
        <v>0.99</v>
      </c>
      <c r="R46" s="59">
        <v>0.99</v>
      </c>
      <c r="S46" s="59">
        <v>1.8380000000000001</v>
      </c>
      <c r="T46" s="59">
        <v>0.80100000000000005</v>
      </c>
      <c r="U46" s="59">
        <v>0.80100000000000005</v>
      </c>
      <c r="V46" s="59">
        <v>1.0329999999999999</v>
      </c>
      <c r="W46" s="59">
        <v>0.80100000000000005</v>
      </c>
      <c r="X46" s="59">
        <v>0.80100000000000005</v>
      </c>
      <c r="Y46" s="59">
        <v>1.0329999999999999</v>
      </c>
      <c r="Z46" s="59">
        <v>0.7</v>
      </c>
      <c r="AA46" s="59">
        <v>0.7</v>
      </c>
      <c r="AB46" s="59">
        <v>3.1E-2</v>
      </c>
      <c r="AC46" s="59">
        <v>3.1E-2</v>
      </c>
      <c r="AD46" s="59">
        <v>4.2000000000000003E-2</v>
      </c>
      <c r="AE46" s="59">
        <v>4.2000000000000003E-2</v>
      </c>
      <c r="AF46" s="59">
        <v>6.4000000000000001E-2</v>
      </c>
      <c r="AG46" s="59">
        <v>6.4000000000000001E-2</v>
      </c>
      <c r="AH46" s="59"/>
      <c r="AI46" s="59"/>
      <c r="AJ46" s="59"/>
      <c r="AK46" s="59"/>
      <c r="AL46" s="59"/>
      <c r="AM46" s="59"/>
      <c r="AN46" s="59"/>
      <c r="AO46" s="59"/>
      <c r="AP46" s="59"/>
      <c r="AQ46" s="59"/>
      <c r="AR46" s="59"/>
      <c r="AS46" s="59"/>
      <c r="AT46" s="59"/>
      <c r="AU46" s="59"/>
      <c r="AV46" s="59"/>
      <c r="AW46" s="59"/>
      <c r="AX46" s="59"/>
      <c r="AY46" s="59"/>
      <c r="AZ46" s="59"/>
      <c r="BA46" s="59"/>
      <c r="BB46" s="59"/>
      <c r="BC46" s="59"/>
      <c r="BD46" s="59"/>
      <c r="BE46" s="59"/>
      <c r="BF46" s="59"/>
      <c r="BG46" s="59"/>
      <c r="BH46" s="59"/>
      <c r="BI46" s="59"/>
      <c r="BJ46" s="59"/>
      <c r="BK46" s="59"/>
      <c r="BL46" s="59"/>
      <c r="BM46" s="59"/>
      <c r="BN46" s="59"/>
      <c r="BO46" s="59"/>
      <c r="BP46" s="59"/>
      <c r="BQ46" s="59"/>
      <c r="BR46" s="59"/>
      <c r="BS46" s="59"/>
      <c r="BT46" s="59"/>
      <c r="BU46" s="59"/>
      <c r="BV46" s="59"/>
      <c r="BW46" s="59"/>
      <c r="BX46" s="59"/>
      <c r="BY46" s="59"/>
      <c r="BZ46" s="59"/>
      <c r="CA46" s="59"/>
      <c r="CB46" s="59"/>
      <c r="CC46" s="59"/>
      <c r="CD46" s="59"/>
      <c r="CE46" s="59"/>
      <c r="CF46" s="59"/>
      <c r="CG46" s="59"/>
      <c r="CH46" s="59"/>
      <c r="CI46" s="59"/>
      <c r="CJ46" s="59"/>
      <c r="CK46" s="59"/>
      <c r="CL46" s="59"/>
      <c r="CM46" s="59"/>
    </row>
    <row r="47" spans="1:91" x14ac:dyDescent="0.25">
      <c r="A47" s="80" t="s">
        <v>264</v>
      </c>
      <c r="B47" s="59">
        <v>8.5999999999999993E-2</v>
      </c>
      <c r="C47" s="59">
        <v>0.09</v>
      </c>
      <c r="D47" s="59">
        <v>7.8E-2</v>
      </c>
      <c r="E47" s="59">
        <v>3.2000000000000001E-2</v>
      </c>
      <c r="F47" s="59">
        <v>3.2000000000000001E-2</v>
      </c>
      <c r="G47" s="59">
        <v>2.7E-2</v>
      </c>
      <c r="H47" s="59">
        <v>3.9E-2</v>
      </c>
      <c r="I47" s="59">
        <v>3.9E-2</v>
      </c>
      <c r="J47" s="59">
        <v>2.9000000000000001E-2</v>
      </c>
      <c r="K47" s="59">
        <v>0.10299999999999999</v>
      </c>
      <c r="L47" s="59">
        <v>0.1</v>
      </c>
      <c r="M47" s="59">
        <v>9.4E-2</v>
      </c>
      <c r="N47" s="59">
        <v>3.4000000000000002E-2</v>
      </c>
      <c r="O47" s="59">
        <v>3.3000000000000002E-2</v>
      </c>
      <c r="P47" s="59">
        <v>2.8000000000000001E-2</v>
      </c>
      <c r="Q47" s="59">
        <v>4.1000000000000002E-2</v>
      </c>
      <c r="R47" s="59">
        <v>0.04</v>
      </c>
      <c r="S47" s="59">
        <v>0.03</v>
      </c>
      <c r="T47" s="59">
        <v>0.94</v>
      </c>
      <c r="U47" s="59">
        <v>0.97699999999999998</v>
      </c>
      <c r="V47" s="59">
        <v>4.1319999999999997</v>
      </c>
      <c r="W47" s="59">
        <v>7.0999999999999994E-2</v>
      </c>
      <c r="X47" s="59">
        <v>7.0000000000000007E-2</v>
      </c>
      <c r="Y47" s="59">
        <v>5.6000000000000001E-2</v>
      </c>
      <c r="Z47" s="59">
        <v>0.42899999999999999</v>
      </c>
      <c r="AA47" s="59">
        <v>0.442</v>
      </c>
      <c r="AB47" s="59">
        <v>1.2589999999999999</v>
      </c>
      <c r="AC47" s="59">
        <v>3.4000000000000002E-2</v>
      </c>
      <c r="AD47" s="59">
        <v>1.7999999999999999E-2</v>
      </c>
      <c r="AE47" s="59">
        <v>1.4999999999999999E-2</v>
      </c>
      <c r="AF47" s="59">
        <v>1.4999999999999999E-2</v>
      </c>
      <c r="AG47" s="59">
        <v>7.8E-2</v>
      </c>
      <c r="AH47" s="59"/>
      <c r="AI47" s="59"/>
      <c r="AJ47" s="59"/>
      <c r="AK47" s="59"/>
      <c r="AL47" s="59"/>
      <c r="AM47" s="59"/>
      <c r="AN47" s="59"/>
      <c r="AO47" s="59"/>
      <c r="AP47" s="59"/>
      <c r="AQ47" s="59"/>
      <c r="AR47" s="59"/>
      <c r="AS47" s="59"/>
      <c r="AT47" s="59"/>
      <c r="AU47" s="59"/>
      <c r="AV47" s="59"/>
      <c r="AW47" s="59"/>
      <c r="AX47" s="59"/>
      <c r="AY47" s="59"/>
      <c r="AZ47" s="59"/>
      <c r="BA47" s="59"/>
      <c r="BB47" s="59"/>
      <c r="BC47" s="59"/>
      <c r="BD47" s="59"/>
      <c r="BE47" s="59"/>
      <c r="BF47" s="59"/>
      <c r="BG47" s="59"/>
      <c r="BH47" s="59"/>
      <c r="BI47" s="59"/>
      <c r="BJ47" s="59"/>
      <c r="BK47" s="59"/>
      <c r="BL47" s="59"/>
      <c r="BM47" s="59"/>
      <c r="BN47" s="59"/>
      <c r="BO47" s="59"/>
      <c r="BP47" s="59"/>
      <c r="BQ47" s="59"/>
      <c r="BR47" s="59"/>
      <c r="BS47" s="59"/>
      <c r="BT47" s="59"/>
      <c r="BU47" s="59"/>
      <c r="BV47" s="59"/>
      <c r="BW47" s="59"/>
      <c r="BX47" s="59"/>
      <c r="BY47" s="59"/>
      <c r="BZ47" s="59"/>
      <c r="CA47" s="59"/>
      <c r="CB47" s="59"/>
      <c r="CC47" s="59"/>
      <c r="CD47" s="59"/>
      <c r="CE47" s="59"/>
      <c r="CF47" s="59"/>
      <c r="CG47" s="59"/>
      <c r="CH47" s="59"/>
      <c r="CI47" s="59"/>
      <c r="CJ47" s="59"/>
      <c r="CK47" s="59"/>
      <c r="CL47" s="59"/>
      <c r="CM47" s="59"/>
    </row>
    <row r="48" spans="1:91" x14ac:dyDescent="0.25">
      <c r="A48" s="80" t="s">
        <v>265</v>
      </c>
      <c r="B48" s="59">
        <v>0.68799999999999994</v>
      </c>
      <c r="C48" s="59">
        <v>0.68799999999999994</v>
      </c>
      <c r="D48" s="59">
        <v>0.99199999999999999</v>
      </c>
      <c r="E48" s="59">
        <v>0.68799999999999994</v>
      </c>
      <c r="F48" s="59">
        <v>0.68799999999999994</v>
      </c>
      <c r="G48" s="59">
        <v>0.99199999999999999</v>
      </c>
      <c r="H48" s="59">
        <v>0.60299999999999998</v>
      </c>
      <c r="I48" s="59">
        <v>0.60299999999999998</v>
      </c>
      <c r="J48" s="59">
        <v>1</v>
      </c>
      <c r="K48" s="59">
        <v>0.81100000000000005</v>
      </c>
      <c r="L48" s="59">
        <v>0.81100000000000005</v>
      </c>
      <c r="M48" s="59">
        <v>1.02</v>
      </c>
      <c r="N48" s="59">
        <v>0.81100000000000005</v>
      </c>
      <c r="O48" s="59">
        <v>0.81100000000000005</v>
      </c>
      <c r="P48" s="59">
        <v>1.02</v>
      </c>
      <c r="Q48" s="59">
        <v>0.99</v>
      </c>
      <c r="R48" s="59">
        <v>0.99</v>
      </c>
      <c r="S48" s="59">
        <v>1.8380000000000001</v>
      </c>
      <c r="T48" s="59">
        <v>0.80100000000000005</v>
      </c>
      <c r="U48" s="59">
        <v>0.80100000000000005</v>
      </c>
      <c r="V48" s="59">
        <v>1.0329999999999999</v>
      </c>
      <c r="W48" s="59">
        <v>0.80100000000000005</v>
      </c>
      <c r="X48" s="59">
        <v>0.80100000000000005</v>
      </c>
      <c r="Y48" s="59">
        <v>1.0329999999999999</v>
      </c>
      <c r="Z48" s="59">
        <v>0.7</v>
      </c>
      <c r="AA48" s="59">
        <v>0.7</v>
      </c>
      <c r="AB48" s="59">
        <v>3.1E-2</v>
      </c>
      <c r="AC48" s="59">
        <v>3.1E-2</v>
      </c>
      <c r="AD48" s="59">
        <v>4.2000000000000003E-2</v>
      </c>
      <c r="AE48" s="59">
        <v>4.2000000000000003E-2</v>
      </c>
      <c r="AF48" s="59">
        <v>6.4000000000000001E-2</v>
      </c>
      <c r="AG48" s="59">
        <v>6.4000000000000001E-2</v>
      </c>
      <c r="AH48" s="59"/>
      <c r="AI48" s="59"/>
      <c r="AJ48" s="59"/>
      <c r="AK48" s="59"/>
      <c r="AL48" s="59"/>
      <c r="AM48" s="59"/>
      <c r="AN48" s="59"/>
      <c r="AO48" s="59"/>
      <c r="AP48" s="59"/>
      <c r="AQ48" s="59"/>
      <c r="AR48" s="59"/>
      <c r="AS48" s="59"/>
      <c r="AT48" s="59"/>
      <c r="AU48" s="59"/>
      <c r="AV48" s="59"/>
      <c r="AW48" s="59"/>
      <c r="AX48" s="59"/>
      <c r="AY48" s="59"/>
      <c r="AZ48" s="59"/>
      <c r="BA48" s="59"/>
      <c r="BB48" s="59"/>
      <c r="BC48" s="59"/>
      <c r="BD48" s="59"/>
      <c r="BE48" s="59"/>
      <c r="BF48" s="59"/>
      <c r="BG48" s="59"/>
      <c r="BH48" s="59"/>
      <c r="BI48" s="59"/>
      <c r="BJ48" s="59"/>
      <c r="BK48" s="59"/>
      <c r="BL48" s="59"/>
      <c r="BM48" s="59"/>
      <c r="BN48" s="59"/>
      <c r="BO48" s="59"/>
      <c r="BP48" s="59"/>
      <c r="BQ48" s="59"/>
      <c r="BR48" s="59"/>
      <c r="BS48" s="59"/>
      <c r="BT48" s="59"/>
      <c r="BU48" s="59"/>
      <c r="BV48" s="59"/>
      <c r="BW48" s="59"/>
      <c r="BX48" s="59"/>
      <c r="BY48" s="59"/>
      <c r="BZ48" s="59"/>
      <c r="CA48" s="59"/>
      <c r="CB48" s="59"/>
      <c r="CC48" s="59"/>
      <c r="CD48" s="59"/>
      <c r="CE48" s="59"/>
      <c r="CF48" s="59"/>
      <c r="CG48" s="59"/>
      <c r="CH48" s="59"/>
      <c r="CI48" s="59"/>
      <c r="CJ48" s="59"/>
      <c r="CK48" s="59"/>
      <c r="CL48" s="59"/>
      <c r="CM48" s="59"/>
    </row>
    <row r="49" spans="1:91" x14ac:dyDescent="0.25">
      <c r="A49" s="80" t="s">
        <v>266</v>
      </c>
      <c r="B49" s="59">
        <v>4.9850000000000003</v>
      </c>
      <c r="C49" s="59">
        <v>5.024</v>
      </c>
      <c r="D49" s="59">
        <v>5.9669999999999996</v>
      </c>
      <c r="E49" s="59">
        <v>5.0339999999999998</v>
      </c>
      <c r="F49" s="59">
        <v>5.0620000000000003</v>
      </c>
      <c r="G49" s="59">
        <v>6.2240000000000002</v>
      </c>
      <c r="H49" s="59">
        <v>4.7969999999999997</v>
      </c>
      <c r="I49" s="59">
        <v>4.7859999999999996</v>
      </c>
      <c r="J49" s="59">
        <v>6.0369999999999999</v>
      </c>
      <c r="K49" s="59">
        <v>4.8920000000000003</v>
      </c>
      <c r="L49" s="59">
        <v>4.907</v>
      </c>
      <c r="M49" s="59">
        <v>6.0540000000000003</v>
      </c>
      <c r="N49" s="59">
        <v>4.9169999999999998</v>
      </c>
      <c r="O49" s="59">
        <v>4.9249999999999998</v>
      </c>
      <c r="P49" s="59">
        <v>6.2210000000000001</v>
      </c>
      <c r="Q49" s="59">
        <v>4.57</v>
      </c>
      <c r="R49" s="59">
        <v>4.6260000000000003</v>
      </c>
      <c r="S49" s="59">
        <v>5.6159999999999997</v>
      </c>
      <c r="T49" s="59">
        <v>4.819</v>
      </c>
      <c r="U49" s="59">
        <v>4.7779999999999996</v>
      </c>
      <c r="V49" s="59">
        <v>6.1029999999999998</v>
      </c>
      <c r="W49" s="59">
        <v>4.5439999999999996</v>
      </c>
      <c r="X49" s="59">
        <v>4.5890000000000004</v>
      </c>
      <c r="Y49" s="59">
        <v>5.6859999999999999</v>
      </c>
      <c r="Z49" s="59">
        <v>4.1219999999999999</v>
      </c>
      <c r="AA49" s="59">
        <v>4.1379999999999999</v>
      </c>
      <c r="AB49" s="59">
        <v>2.3980000000000001</v>
      </c>
      <c r="AC49" s="59">
        <v>2.923</v>
      </c>
      <c r="AD49" s="59">
        <v>2.65</v>
      </c>
      <c r="AE49" s="59">
        <v>2.3559999999999999</v>
      </c>
      <c r="AF49" s="59">
        <v>0.434</v>
      </c>
      <c r="AG49" s="59">
        <v>0.27600000000000002</v>
      </c>
      <c r="AH49" s="59"/>
      <c r="AI49" s="59"/>
      <c r="AJ49" s="59"/>
      <c r="AK49" s="59"/>
      <c r="AL49" s="59"/>
      <c r="AM49" s="59"/>
      <c r="AN49" s="59"/>
      <c r="AO49" s="59"/>
      <c r="AP49" s="59"/>
      <c r="AQ49" s="59"/>
      <c r="AR49" s="59"/>
      <c r="AS49" s="59"/>
      <c r="AT49" s="59"/>
      <c r="AU49" s="59"/>
      <c r="AV49" s="59"/>
      <c r="AW49" s="59"/>
      <c r="AX49" s="59"/>
      <c r="AY49" s="59"/>
      <c r="AZ49" s="59"/>
      <c r="BA49" s="59"/>
      <c r="BB49" s="59"/>
      <c r="BC49" s="59"/>
      <c r="BD49" s="59"/>
      <c r="BE49" s="59"/>
      <c r="BF49" s="59"/>
      <c r="BG49" s="59"/>
      <c r="BH49" s="59"/>
      <c r="BI49" s="59"/>
      <c r="BJ49" s="59"/>
      <c r="BK49" s="59"/>
      <c r="BL49" s="59"/>
      <c r="BM49" s="59"/>
      <c r="BN49" s="59"/>
      <c r="BO49" s="59"/>
      <c r="BP49" s="59"/>
      <c r="BQ49" s="59"/>
      <c r="BR49" s="59"/>
      <c r="BS49" s="59"/>
      <c r="BT49" s="59"/>
      <c r="BU49" s="59"/>
      <c r="BV49" s="59"/>
      <c r="BW49" s="59"/>
      <c r="BX49" s="59"/>
      <c r="BY49" s="59"/>
      <c r="BZ49" s="59"/>
      <c r="CA49" s="59"/>
      <c r="CB49" s="59"/>
      <c r="CC49" s="59"/>
      <c r="CD49" s="59"/>
      <c r="CE49" s="59"/>
      <c r="CF49" s="59"/>
      <c r="CG49" s="59"/>
      <c r="CH49" s="59"/>
      <c r="CI49" s="59"/>
      <c r="CJ49" s="59"/>
      <c r="CK49" s="59"/>
      <c r="CL49" s="59"/>
      <c r="CM49" s="59"/>
    </row>
    <row r="50" spans="1:91" x14ac:dyDescent="0.25">
      <c r="A50" s="80" t="s">
        <v>267</v>
      </c>
      <c r="B50" s="59">
        <v>3.641</v>
      </c>
      <c r="C50" s="59">
        <v>3.78</v>
      </c>
      <c r="D50" s="59">
        <v>3.6040000000000001</v>
      </c>
      <c r="E50" s="59">
        <v>3.641</v>
      </c>
      <c r="F50" s="59">
        <v>3.78</v>
      </c>
      <c r="G50" s="59">
        <v>3.6040000000000001</v>
      </c>
      <c r="H50" s="59">
        <v>3.6059999999999999</v>
      </c>
      <c r="I50" s="59">
        <v>3.6789999999999998</v>
      </c>
      <c r="J50" s="59">
        <v>3.34</v>
      </c>
      <c r="K50" s="59">
        <v>3.641</v>
      </c>
      <c r="L50" s="59">
        <v>3.78</v>
      </c>
      <c r="M50" s="59">
        <v>3.6040000000000001</v>
      </c>
      <c r="N50" s="59">
        <v>3.641</v>
      </c>
      <c r="O50" s="59">
        <v>3.78</v>
      </c>
      <c r="P50" s="59">
        <v>3.6040000000000001</v>
      </c>
      <c r="Q50" s="59">
        <v>3.6059999999999999</v>
      </c>
      <c r="R50" s="59">
        <v>3.6789999999999998</v>
      </c>
      <c r="S50" s="59">
        <v>3.34</v>
      </c>
      <c r="T50" s="59">
        <v>3.6059999999999999</v>
      </c>
      <c r="U50" s="59">
        <v>3.6789999999999998</v>
      </c>
      <c r="V50" s="59">
        <v>3.34</v>
      </c>
      <c r="W50" s="59">
        <v>3.6059999999999999</v>
      </c>
      <c r="X50" s="59">
        <v>3.6789999999999998</v>
      </c>
      <c r="Y50" s="59">
        <v>3.34</v>
      </c>
      <c r="Z50" s="59">
        <v>3.294</v>
      </c>
      <c r="AA50" s="59">
        <v>3.3220000000000001</v>
      </c>
      <c r="AB50" s="59">
        <v>1.365</v>
      </c>
      <c r="AC50" s="59">
        <v>1.365</v>
      </c>
      <c r="AD50" s="59">
        <v>1.365</v>
      </c>
      <c r="AE50" s="59">
        <v>1.365</v>
      </c>
      <c r="AF50" s="59">
        <v>0.34499999999999997</v>
      </c>
      <c r="AG50" s="59">
        <v>0.22</v>
      </c>
      <c r="AH50" s="59"/>
      <c r="AI50" s="59"/>
      <c r="AJ50" s="59"/>
      <c r="AK50" s="59"/>
      <c r="AL50" s="59"/>
      <c r="AM50" s="59"/>
      <c r="AN50" s="59"/>
      <c r="AO50" s="59"/>
      <c r="AP50" s="59"/>
      <c r="AQ50" s="59"/>
      <c r="AR50" s="59"/>
      <c r="AS50" s="59"/>
      <c r="AT50" s="59"/>
      <c r="AU50" s="59"/>
      <c r="AV50" s="59"/>
      <c r="AW50" s="59"/>
      <c r="AX50" s="59"/>
      <c r="AY50" s="59"/>
      <c r="AZ50" s="59"/>
      <c r="BA50" s="59"/>
      <c r="BB50" s="59"/>
      <c r="BC50" s="59"/>
      <c r="BD50" s="59"/>
      <c r="BE50" s="59"/>
      <c r="BF50" s="59"/>
      <c r="BG50" s="59"/>
      <c r="BH50" s="59"/>
      <c r="BI50" s="59"/>
      <c r="BJ50" s="59"/>
      <c r="BK50" s="59"/>
      <c r="BL50" s="59"/>
      <c r="BM50" s="59"/>
      <c r="BN50" s="59"/>
      <c r="BO50" s="59"/>
      <c r="BP50" s="59"/>
      <c r="BQ50" s="59"/>
      <c r="BR50" s="59"/>
      <c r="BS50" s="59"/>
      <c r="BT50" s="59"/>
      <c r="BU50" s="59"/>
      <c r="BV50" s="59"/>
      <c r="BW50" s="59"/>
      <c r="BX50" s="59"/>
      <c r="BY50" s="59"/>
      <c r="BZ50" s="59"/>
      <c r="CA50" s="59"/>
      <c r="CB50" s="59"/>
      <c r="CC50" s="59"/>
      <c r="CD50" s="59"/>
      <c r="CE50" s="59"/>
      <c r="CF50" s="59"/>
      <c r="CG50" s="59"/>
      <c r="CH50" s="59"/>
      <c r="CI50" s="59"/>
      <c r="CJ50" s="59"/>
      <c r="CK50" s="59"/>
      <c r="CL50" s="59"/>
      <c r="CM50" s="59"/>
    </row>
    <row r="51" spans="1:91" x14ac:dyDescent="0.25">
      <c r="A51" s="80" t="s">
        <v>268</v>
      </c>
      <c r="B51" s="59">
        <v>0.54500000000000004</v>
      </c>
      <c r="C51" s="59">
        <v>0.54800000000000004</v>
      </c>
      <c r="D51" s="59">
        <v>0.48499999999999999</v>
      </c>
      <c r="E51" s="59">
        <v>0.57999999999999996</v>
      </c>
      <c r="F51" s="59">
        <v>0.58299999999999996</v>
      </c>
      <c r="G51" s="59">
        <v>0.53600000000000003</v>
      </c>
      <c r="H51" s="59">
        <v>0.64600000000000002</v>
      </c>
      <c r="I51" s="59">
        <v>0.64800000000000002</v>
      </c>
      <c r="J51" s="59">
        <v>1</v>
      </c>
      <c r="K51" s="59">
        <v>0.83</v>
      </c>
      <c r="L51" s="59">
        <v>0.82499999999999996</v>
      </c>
      <c r="M51" s="59">
        <v>0.84899999999999998</v>
      </c>
      <c r="N51" s="59">
        <v>0.84899999999999998</v>
      </c>
      <c r="O51" s="59">
        <v>0.85299999999999998</v>
      </c>
      <c r="P51" s="59">
        <v>0.84899999999999998</v>
      </c>
      <c r="Q51" s="59">
        <v>1.1719999999999999</v>
      </c>
      <c r="R51" s="59">
        <v>1.179</v>
      </c>
      <c r="S51" s="59">
        <v>2</v>
      </c>
      <c r="T51" s="59">
        <v>0.56399999999999995</v>
      </c>
      <c r="U51" s="59">
        <v>0.56100000000000005</v>
      </c>
      <c r="V51" s="59">
        <v>0.52200000000000002</v>
      </c>
      <c r="W51" s="59">
        <v>0.60399999999999998</v>
      </c>
      <c r="X51" s="59">
        <v>0.60299999999999998</v>
      </c>
      <c r="Y51" s="59">
        <v>0.6</v>
      </c>
      <c r="Z51" s="59">
        <v>0.58899999999999997</v>
      </c>
      <c r="AA51" s="59">
        <v>0.59099999999999997</v>
      </c>
      <c r="AB51" s="59">
        <v>0.104</v>
      </c>
      <c r="AC51" s="59">
        <v>0.122</v>
      </c>
      <c r="AD51" s="59">
        <v>0.45</v>
      </c>
      <c r="AE51" s="59">
        <v>0.45200000000000001</v>
      </c>
      <c r="AF51" s="59">
        <v>5.2999999999999999E-2</v>
      </c>
      <c r="AG51" s="59">
        <v>4.5999999999999999E-2</v>
      </c>
      <c r="AH51" s="59"/>
      <c r="AI51" s="59"/>
      <c r="AJ51" s="59"/>
      <c r="AK51" s="59"/>
      <c r="AL51" s="59"/>
      <c r="AM51" s="59"/>
      <c r="AN51" s="59"/>
      <c r="AO51" s="59"/>
      <c r="AP51" s="59"/>
      <c r="AQ51" s="59"/>
      <c r="AR51" s="59"/>
      <c r="AS51" s="59"/>
      <c r="AT51" s="59"/>
      <c r="AU51" s="59"/>
      <c r="AV51" s="59"/>
      <c r="AW51" s="59"/>
      <c r="AX51" s="59"/>
      <c r="AY51" s="59"/>
      <c r="AZ51" s="59"/>
      <c r="BA51" s="59"/>
      <c r="BB51" s="59"/>
      <c r="BC51" s="59"/>
      <c r="BD51" s="59"/>
      <c r="BE51" s="59"/>
      <c r="BF51" s="59"/>
      <c r="BG51" s="59"/>
      <c r="BH51" s="59"/>
      <c r="BI51" s="59"/>
      <c r="BJ51" s="59"/>
      <c r="BK51" s="59"/>
      <c r="BL51" s="59"/>
      <c r="BM51" s="59"/>
      <c r="BN51" s="59"/>
      <c r="BO51" s="59"/>
      <c r="BP51" s="59"/>
      <c r="BQ51" s="59"/>
      <c r="BR51" s="59"/>
      <c r="BS51" s="59"/>
      <c r="BT51" s="59"/>
      <c r="BU51" s="59"/>
      <c r="BV51" s="59"/>
      <c r="BW51" s="59"/>
      <c r="BX51" s="59"/>
      <c r="BY51" s="59"/>
      <c r="BZ51" s="59"/>
      <c r="CA51" s="59"/>
      <c r="CB51" s="59"/>
      <c r="CC51" s="59"/>
      <c r="CD51" s="59"/>
      <c r="CE51" s="59"/>
      <c r="CF51" s="59"/>
      <c r="CG51" s="59"/>
      <c r="CH51" s="59"/>
      <c r="CI51" s="59"/>
      <c r="CJ51" s="59"/>
      <c r="CK51" s="59"/>
      <c r="CL51" s="59"/>
      <c r="CM51" s="59"/>
    </row>
    <row r="52" spans="1:91" x14ac:dyDescent="0.25">
      <c r="A52" s="80" t="s">
        <v>269</v>
      </c>
      <c r="B52" s="59">
        <v>1.429</v>
      </c>
      <c r="C52" s="59">
        <v>1.45</v>
      </c>
      <c r="D52" s="59">
        <v>1.2310000000000001</v>
      </c>
      <c r="E52" s="59">
        <v>1.429</v>
      </c>
      <c r="F52" s="59">
        <v>1.45</v>
      </c>
      <c r="G52" s="59">
        <v>1.2310000000000001</v>
      </c>
      <c r="H52" s="59">
        <v>1.5109999999999999</v>
      </c>
      <c r="I52" s="59">
        <v>1.5609999999999999</v>
      </c>
      <c r="J52" s="59">
        <v>1.165</v>
      </c>
      <c r="K52" s="59">
        <v>1.429</v>
      </c>
      <c r="L52" s="59">
        <v>1.45</v>
      </c>
      <c r="M52" s="59">
        <v>1.2310000000000001</v>
      </c>
      <c r="N52" s="59">
        <v>1.429</v>
      </c>
      <c r="O52" s="59">
        <v>1.45</v>
      </c>
      <c r="P52" s="59">
        <v>1.2310000000000001</v>
      </c>
      <c r="Q52" s="59">
        <v>1.5109999999999999</v>
      </c>
      <c r="R52" s="59">
        <v>1.5609999999999999</v>
      </c>
      <c r="S52" s="59">
        <v>1.165</v>
      </c>
      <c r="T52" s="59">
        <v>1.5109999999999999</v>
      </c>
      <c r="U52" s="59">
        <v>1.5609999999999999</v>
      </c>
      <c r="V52" s="59">
        <v>1.165</v>
      </c>
      <c r="W52" s="59">
        <v>1.5109999999999999</v>
      </c>
      <c r="X52" s="59">
        <v>1.5609999999999999</v>
      </c>
      <c r="Y52" s="59">
        <v>1.165</v>
      </c>
      <c r="Z52" s="59">
        <v>2.3730000000000002</v>
      </c>
      <c r="AA52" s="59">
        <v>2.3730000000000002</v>
      </c>
      <c r="AB52" s="59">
        <v>0.67400000000000004</v>
      </c>
      <c r="AC52" s="59">
        <v>0.67400000000000004</v>
      </c>
      <c r="AD52" s="59">
        <v>0.67400000000000004</v>
      </c>
      <c r="AE52" s="59">
        <v>0.67400000000000004</v>
      </c>
      <c r="AF52" s="59">
        <v>0.186</v>
      </c>
      <c r="AG52" s="59">
        <v>0.186</v>
      </c>
      <c r="AH52" s="59"/>
      <c r="AI52" s="59"/>
      <c r="AJ52" s="59"/>
      <c r="AK52" s="59"/>
      <c r="AL52" s="59"/>
      <c r="AM52" s="59"/>
      <c r="AN52" s="59"/>
      <c r="AO52" s="59"/>
      <c r="AP52" s="59"/>
      <c r="AQ52" s="59"/>
      <c r="AR52" s="59"/>
      <c r="AS52" s="59"/>
      <c r="AT52" s="59"/>
      <c r="AU52" s="59"/>
      <c r="AV52" s="59"/>
      <c r="AW52" s="59"/>
      <c r="AX52" s="59"/>
      <c r="AY52" s="59"/>
      <c r="AZ52" s="59"/>
      <c r="BA52" s="59"/>
      <c r="BB52" s="59"/>
      <c r="BC52" s="59"/>
      <c r="BD52" s="59"/>
      <c r="BE52" s="59"/>
      <c r="BF52" s="59"/>
      <c r="BG52" s="59"/>
      <c r="BH52" s="59"/>
      <c r="BI52" s="59"/>
      <c r="BJ52" s="59"/>
      <c r="BK52" s="59"/>
      <c r="BL52" s="59"/>
      <c r="BM52" s="59"/>
      <c r="BN52" s="59"/>
      <c r="BO52" s="59"/>
      <c r="BP52" s="59"/>
      <c r="BQ52" s="59"/>
      <c r="BR52" s="59"/>
      <c r="BS52" s="59"/>
      <c r="BT52" s="59"/>
      <c r="BU52" s="59"/>
      <c r="BV52" s="59"/>
      <c r="BW52" s="59"/>
      <c r="BX52" s="59"/>
      <c r="BY52" s="59"/>
      <c r="BZ52" s="59"/>
      <c r="CA52" s="59"/>
      <c r="CB52" s="59"/>
      <c r="CC52" s="59"/>
      <c r="CD52" s="59"/>
      <c r="CE52" s="59"/>
      <c r="CF52" s="59"/>
      <c r="CG52" s="59"/>
      <c r="CH52" s="59"/>
      <c r="CI52" s="59"/>
      <c r="CJ52" s="59"/>
      <c r="CK52" s="59"/>
      <c r="CL52" s="59"/>
      <c r="CM52" s="59"/>
    </row>
    <row r="53" spans="1:91" x14ac:dyDescent="0.25">
      <c r="A53" s="80" t="s">
        <v>270</v>
      </c>
      <c r="B53">
        <v>0.42299999999999999</v>
      </c>
      <c r="C53">
        <v>0.27700000000000002</v>
      </c>
      <c r="D53">
        <v>0.28399999999999997</v>
      </c>
      <c r="E53">
        <v>0.49399999999999999</v>
      </c>
      <c r="F53">
        <v>0.54800000000000004</v>
      </c>
      <c r="G53">
        <v>0.51</v>
      </c>
      <c r="H53">
        <v>0.60199999999999998</v>
      </c>
      <c r="I53">
        <v>0.51600000000000001</v>
      </c>
      <c r="J53">
        <v>0.68600000000000005</v>
      </c>
      <c r="K53">
        <v>0.75800000000000001</v>
      </c>
      <c r="L53">
        <v>0.51800000000000002</v>
      </c>
      <c r="M53">
        <v>0.68600000000000005</v>
      </c>
      <c r="N53">
        <v>0.48699999999999999</v>
      </c>
      <c r="O53">
        <v>0.56899999999999995</v>
      </c>
      <c r="P53">
        <v>0.439</v>
      </c>
      <c r="Q53">
        <v>0.88800000000000001</v>
      </c>
      <c r="R53">
        <v>0.99199999999999999</v>
      </c>
      <c r="S53">
        <v>1.2989999999999999</v>
      </c>
      <c r="T53">
        <v>0.45800000000000002</v>
      </c>
      <c r="U53">
        <v>0.29399999999999998</v>
      </c>
      <c r="V53">
        <v>0.28399999999999997</v>
      </c>
      <c r="W53">
        <v>0.46</v>
      </c>
      <c r="X53">
        <v>0.49399999999999999</v>
      </c>
      <c r="Y53">
        <v>0.36599999999999999</v>
      </c>
      <c r="Z53">
        <v>0.53600000000000003</v>
      </c>
      <c r="AA53">
        <v>0.53100000000000003</v>
      </c>
      <c r="AB53">
        <v>3.4000000000000002E-2</v>
      </c>
      <c r="AC53">
        <v>4.4999999999999998E-2</v>
      </c>
      <c r="AD53">
        <v>0.30299999999999999</v>
      </c>
      <c r="AE53">
        <v>0.10100000000000001</v>
      </c>
      <c r="AF53">
        <v>0.10199999999999999</v>
      </c>
      <c r="AG53">
        <v>4.3999999999999997E-2</v>
      </c>
    </row>
    <row r="54" spans="1:91" x14ac:dyDescent="0.25">
      <c r="A54" s="80" t="s">
        <v>271</v>
      </c>
      <c r="B54">
        <v>0.71899999999999997</v>
      </c>
      <c r="C54">
        <v>0.55900000000000005</v>
      </c>
      <c r="D54">
        <v>0.63100000000000001</v>
      </c>
      <c r="E54">
        <v>0.71899999999999997</v>
      </c>
      <c r="F54">
        <v>0.55900000000000005</v>
      </c>
      <c r="G54">
        <v>0.63100000000000001</v>
      </c>
      <c r="H54">
        <v>0.58699999999999997</v>
      </c>
      <c r="I54">
        <v>0.54400000000000004</v>
      </c>
      <c r="J54">
        <v>0.70399999999999996</v>
      </c>
      <c r="K54">
        <v>0.88400000000000001</v>
      </c>
      <c r="L54">
        <v>0.68100000000000005</v>
      </c>
      <c r="M54">
        <v>0.83099999999999996</v>
      </c>
      <c r="N54">
        <v>0.88900000000000001</v>
      </c>
      <c r="O54">
        <v>0.67500000000000004</v>
      </c>
      <c r="P54">
        <v>0.82899999999999996</v>
      </c>
      <c r="Q54">
        <v>1.04</v>
      </c>
      <c r="R54">
        <v>0.58699999999999997</v>
      </c>
      <c r="S54">
        <v>1.0840000000000001</v>
      </c>
      <c r="T54">
        <v>0.79700000000000004</v>
      </c>
      <c r="U54">
        <v>0.64100000000000001</v>
      </c>
      <c r="V54">
        <v>0.77800000000000002</v>
      </c>
      <c r="W54">
        <v>0.78100000000000003</v>
      </c>
      <c r="X54">
        <v>0.63800000000000001</v>
      </c>
      <c r="Y54">
        <v>0.77800000000000002</v>
      </c>
      <c r="Z54">
        <v>0.56299999999999994</v>
      </c>
      <c r="AA54">
        <v>0.56299999999999994</v>
      </c>
      <c r="AB54">
        <v>5.8999999999999997E-2</v>
      </c>
      <c r="AC54">
        <v>5.8999999999999997E-2</v>
      </c>
      <c r="AD54">
        <v>7.2999999999999995E-2</v>
      </c>
      <c r="AE54">
        <v>7.2999999999999995E-2</v>
      </c>
      <c r="AF54">
        <v>0.11600000000000001</v>
      </c>
      <c r="AG54">
        <v>0.11600000000000001</v>
      </c>
    </row>
    <row r="55" spans="1:91" x14ac:dyDescent="0.25">
      <c r="A55" s="80" t="s">
        <v>272</v>
      </c>
      <c r="B55">
        <v>0.71899999999999997</v>
      </c>
      <c r="C55">
        <v>0.55900000000000005</v>
      </c>
      <c r="D55">
        <v>0.63100000000000001</v>
      </c>
      <c r="E55">
        <v>0.71899999999999997</v>
      </c>
      <c r="F55">
        <v>0.55900000000000005</v>
      </c>
      <c r="G55">
        <v>0.63100000000000001</v>
      </c>
      <c r="H55">
        <v>0.58699999999999997</v>
      </c>
      <c r="I55">
        <v>0.54400000000000004</v>
      </c>
      <c r="J55">
        <v>0.70399999999999996</v>
      </c>
      <c r="K55">
        <v>0.88400000000000001</v>
      </c>
      <c r="L55">
        <v>0.68100000000000005</v>
      </c>
      <c r="M55">
        <v>0.83099999999999996</v>
      </c>
      <c r="N55">
        <v>0.88900000000000001</v>
      </c>
      <c r="O55">
        <v>0.67500000000000004</v>
      </c>
      <c r="P55">
        <v>0.82899999999999996</v>
      </c>
      <c r="Q55">
        <v>1.04</v>
      </c>
      <c r="R55">
        <v>0.58699999999999997</v>
      </c>
      <c r="S55">
        <v>1.0840000000000001</v>
      </c>
      <c r="T55">
        <v>0.79700000000000004</v>
      </c>
      <c r="U55">
        <v>0.64100000000000001</v>
      </c>
      <c r="V55">
        <v>0.77800000000000002</v>
      </c>
      <c r="W55">
        <v>0.78100000000000003</v>
      </c>
      <c r="X55">
        <v>0.63800000000000001</v>
      </c>
      <c r="Y55">
        <v>0.77800000000000002</v>
      </c>
      <c r="Z55">
        <v>0.56299999999999994</v>
      </c>
      <c r="AA55">
        <v>0.56299999999999994</v>
      </c>
      <c r="AB55">
        <v>5.8999999999999997E-2</v>
      </c>
      <c r="AC55">
        <v>5.8999999999999997E-2</v>
      </c>
      <c r="AD55">
        <v>7.2999999999999995E-2</v>
      </c>
      <c r="AE55">
        <v>7.2999999999999995E-2</v>
      </c>
      <c r="AF55">
        <v>0.11600000000000001</v>
      </c>
      <c r="AG55">
        <v>0.11600000000000001</v>
      </c>
    </row>
    <row r="56" spans="1:91" x14ac:dyDescent="0.25">
      <c r="A56" s="80" t="s">
        <v>273</v>
      </c>
      <c r="B56">
        <v>0.42299999999999999</v>
      </c>
      <c r="C56">
        <v>0.27700000000000002</v>
      </c>
      <c r="D56">
        <v>0.28399999999999997</v>
      </c>
      <c r="E56">
        <v>0.49399999999999999</v>
      </c>
      <c r="F56">
        <v>0.54800000000000004</v>
      </c>
      <c r="G56">
        <v>0.51</v>
      </c>
      <c r="H56">
        <v>0.60199999999999998</v>
      </c>
      <c r="I56">
        <v>0.51600000000000001</v>
      </c>
      <c r="J56">
        <v>0.68600000000000005</v>
      </c>
      <c r="K56">
        <v>0.75800000000000001</v>
      </c>
      <c r="L56">
        <v>0.51800000000000002</v>
      </c>
      <c r="M56">
        <v>0.68600000000000005</v>
      </c>
      <c r="N56">
        <v>0.48699999999999999</v>
      </c>
      <c r="O56">
        <v>0.56899999999999995</v>
      </c>
      <c r="P56">
        <v>0.439</v>
      </c>
      <c r="Q56">
        <v>0.88800000000000001</v>
      </c>
      <c r="R56">
        <v>0.99199999999999999</v>
      </c>
      <c r="S56">
        <v>1.2989999999999999</v>
      </c>
      <c r="T56">
        <v>0.45800000000000002</v>
      </c>
      <c r="U56">
        <v>0.29399999999999998</v>
      </c>
      <c r="V56">
        <v>0.28399999999999997</v>
      </c>
      <c r="W56">
        <v>0.46</v>
      </c>
      <c r="X56">
        <v>0.49399999999999999</v>
      </c>
      <c r="Y56">
        <v>0.36599999999999999</v>
      </c>
      <c r="Z56">
        <v>0.53600000000000003</v>
      </c>
      <c r="AA56">
        <v>0.53100000000000003</v>
      </c>
      <c r="AB56">
        <v>3.4000000000000002E-2</v>
      </c>
      <c r="AC56">
        <v>4.4999999999999998E-2</v>
      </c>
      <c r="AD56">
        <v>0.30299999999999999</v>
      </c>
      <c r="AE56">
        <v>0.10100000000000001</v>
      </c>
      <c r="AF56">
        <v>0.10199999999999999</v>
      </c>
      <c r="AG56">
        <v>4.3999999999999997E-2</v>
      </c>
    </row>
    <row r="57" spans="1:91" x14ac:dyDescent="0.25">
      <c r="A57" s="80" t="s">
        <v>274</v>
      </c>
      <c r="B57">
        <v>0.84699999999999998</v>
      </c>
      <c r="C57">
        <v>0.57499999999999996</v>
      </c>
      <c r="D57">
        <v>0.70599999999999996</v>
      </c>
      <c r="E57">
        <v>0.83199999999999996</v>
      </c>
      <c r="F57">
        <v>0.57499999999999996</v>
      </c>
      <c r="G57">
        <v>0.70599999999999996</v>
      </c>
      <c r="H57">
        <v>0.68899999999999995</v>
      </c>
      <c r="I57">
        <v>0.54400000000000004</v>
      </c>
      <c r="J57">
        <v>0.70399999999999996</v>
      </c>
      <c r="K57">
        <v>0.91400000000000003</v>
      </c>
      <c r="L57">
        <v>0.81</v>
      </c>
      <c r="M57">
        <v>1.056</v>
      </c>
      <c r="N57">
        <v>0.91800000000000004</v>
      </c>
      <c r="O57">
        <v>0.81</v>
      </c>
      <c r="P57">
        <v>1.056</v>
      </c>
      <c r="Q57">
        <v>1.236</v>
      </c>
      <c r="R57">
        <v>0.875</v>
      </c>
      <c r="S57">
        <v>1.841</v>
      </c>
      <c r="T57">
        <v>0.85899999999999999</v>
      </c>
      <c r="U57">
        <v>0.72399999999999998</v>
      </c>
      <c r="V57">
        <v>0.88200000000000001</v>
      </c>
      <c r="W57">
        <v>0.86199999999999999</v>
      </c>
      <c r="X57">
        <v>0.71899999999999997</v>
      </c>
      <c r="Y57">
        <v>0.88800000000000001</v>
      </c>
      <c r="Z57">
        <v>0.77600000000000002</v>
      </c>
      <c r="AA57">
        <v>0.64400000000000002</v>
      </c>
      <c r="AB57">
        <v>0.11799999999999999</v>
      </c>
      <c r="AC57">
        <v>0.11799999999999999</v>
      </c>
      <c r="AD57">
        <v>0.20499999999999999</v>
      </c>
      <c r="AE57">
        <v>7.6999999999999999E-2</v>
      </c>
      <c r="AF57">
        <v>0.11600000000000001</v>
      </c>
      <c r="AG57">
        <v>0.11600000000000001</v>
      </c>
    </row>
    <row r="58" spans="1:91" x14ac:dyDescent="0.25">
      <c r="A58" s="80" t="s">
        <v>275</v>
      </c>
      <c r="B58">
        <v>0.50900000000000001</v>
      </c>
      <c r="C58">
        <v>0.68500000000000005</v>
      </c>
      <c r="D58">
        <v>0.53100000000000003</v>
      </c>
      <c r="E58">
        <v>0.51300000000000001</v>
      </c>
      <c r="F58">
        <v>0.68100000000000005</v>
      </c>
      <c r="G58">
        <v>0.52400000000000002</v>
      </c>
      <c r="H58">
        <v>0.52900000000000003</v>
      </c>
      <c r="I58">
        <v>1.514</v>
      </c>
      <c r="J58">
        <v>1</v>
      </c>
      <c r="K58">
        <v>0.51300000000000001</v>
      </c>
      <c r="L58">
        <v>0.68100000000000005</v>
      </c>
      <c r="M58">
        <v>0.52400000000000002</v>
      </c>
      <c r="N58">
        <v>0.50900000000000001</v>
      </c>
      <c r="O58">
        <v>0.68500000000000005</v>
      </c>
      <c r="P58">
        <v>0.53100000000000003</v>
      </c>
      <c r="Q58">
        <v>0.52900000000000003</v>
      </c>
      <c r="R58">
        <v>1.514</v>
      </c>
      <c r="S58">
        <v>1</v>
      </c>
      <c r="T58">
        <v>0.58899999999999997</v>
      </c>
      <c r="U58">
        <v>0.84299999999999997</v>
      </c>
      <c r="V58">
        <v>0.58899999999999997</v>
      </c>
      <c r="W58">
        <v>0.58899999999999997</v>
      </c>
      <c r="X58">
        <v>0.84299999999999997</v>
      </c>
      <c r="Y58">
        <v>0.58899999999999997</v>
      </c>
      <c r="Z58">
        <v>0.58899999999999997</v>
      </c>
      <c r="AA58">
        <v>1.589</v>
      </c>
      <c r="AB58">
        <v>0.128</v>
      </c>
      <c r="AC58">
        <v>0.128</v>
      </c>
      <c r="AD58">
        <v>0.12</v>
      </c>
      <c r="AE58">
        <v>0.12</v>
      </c>
      <c r="AF58">
        <v>0.114</v>
      </c>
      <c r="AG58">
        <v>0.11600000000000001</v>
      </c>
    </row>
    <row r="59" spans="1:91" x14ac:dyDescent="0.25">
      <c r="A59" s="80" t="s">
        <v>276</v>
      </c>
      <c r="B59">
        <v>0.73499999999999999</v>
      </c>
      <c r="C59">
        <v>0.74</v>
      </c>
      <c r="D59">
        <v>1.0449999999999999</v>
      </c>
      <c r="E59">
        <v>0.74</v>
      </c>
      <c r="F59">
        <v>0.73499999999999999</v>
      </c>
      <c r="G59">
        <v>1.0449999999999999</v>
      </c>
      <c r="H59">
        <v>0.63400000000000001</v>
      </c>
      <c r="I59">
        <v>0.63400000000000001</v>
      </c>
      <c r="J59">
        <v>1</v>
      </c>
      <c r="K59">
        <v>0.76400000000000001</v>
      </c>
      <c r="L59">
        <v>0.77700000000000002</v>
      </c>
      <c r="M59">
        <v>1.0089999999999999</v>
      </c>
      <c r="N59">
        <v>0.77700000000000002</v>
      </c>
      <c r="O59">
        <v>0.76400000000000001</v>
      </c>
      <c r="P59">
        <v>1.0089999999999999</v>
      </c>
      <c r="Q59">
        <v>0.92800000000000005</v>
      </c>
      <c r="R59">
        <v>0.92800000000000005</v>
      </c>
      <c r="S59">
        <v>1.784</v>
      </c>
      <c r="T59">
        <v>0.76600000000000001</v>
      </c>
      <c r="U59">
        <v>0.77300000000000002</v>
      </c>
      <c r="V59">
        <v>1</v>
      </c>
      <c r="W59">
        <v>0.77300000000000002</v>
      </c>
      <c r="X59">
        <v>0.76600000000000001</v>
      </c>
      <c r="Y59">
        <v>1</v>
      </c>
      <c r="Z59">
        <v>0.65900000000000003</v>
      </c>
      <c r="AA59">
        <v>0.65900000000000003</v>
      </c>
      <c r="AB59">
        <v>7.6999999999999999E-2</v>
      </c>
      <c r="AC59">
        <v>0.08</v>
      </c>
      <c r="AD59">
        <v>0.106</v>
      </c>
      <c r="AE59">
        <v>0.106</v>
      </c>
      <c r="AF59">
        <v>0.16200000000000001</v>
      </c>
      <c r="AG59">
        <v>0.16200000000000001</v>
      </c>
    </row>
    <row r="60" spans="1:91" x14ac:dyDescent="0.25">
      <c r="A60" s="80" t="s">
        <v>277</v>
      </c>
      <c r="B60">
        <v>0.56399999999999995</v>
      </c>
      <c r="C60">
        <v>0.56799999999999995</v>
      </c>
      <c r="D60">
        <v>0.53</v>
      </c>
      <c r="E60">
        <v>0.56799999999999995</v>
      </c>
      <c r="F60">
        <v>0.56399999999999995</v>
      </c>
      <c r="G60">
        <v>0.53</v>
      </c>
      <c r="H60">
        <v>0.64700000000000002</v>
      </c>
      <c r="I60">
        <v>0.64700000000000002</v>
      </c>
      <c r="J60">
        <v>1</v>
      </c>
      <c r="K60">
        <v>0.84499999999999997</v>
      </c>
      <c r="L60">
        <v>0.83699999999999997</v>
      </c>
      <c r="M60">
        <v>0.84799999999999998</v>
      </c>
      <c r="N60">
        <v>0.83699999999999997</v>
      </c>
      <c r="O60">
        <v>0.84499999999999997</v>
      </c>
      <c r="P60">
        <v>0.84799999999999998</v>
      </c>
      <c r="Q60">
        <v>1.198</v>
      </c>
      <c r="R60">
        <v>1.198</v>
      </c>
      <c r="S60">
        <v>2</v>
      </c>
      <c r="T60">
        <v>0.59399999999999997</v>
      </c>
      <c r="U60">
        <v>0.59199999999999997</v>
      </c>
      <c r="V60">
        <v>0.59399999999999997</v>
      </c>
      <c r="W60">
        <v>0.59199999999999997</v>
      </c>
      <c r="X60">
        <v>0.59399999999999997</v>
      </c>
      <c r="Y60">
        <v>0.59399999999999997</v>
      </c>
      <c r="Z60">
        <v>0.59399999999999997</v>
      </c>
      <c r="AA60">
        <v>0.59399999999999997</v>
      </c>
      <c r="AB60">
        <v>9.7000000000000003E-2</v>
      </c>
      <c r="AC60">
        <v>9.7000000000000003E-2</v>
      </c>
      <c r="AD60">
        <v>0.437</v>
      </c>
      <c r="AE60">
        <v>0.437</v>
      </c>
      <c r="AF60">
        <v>0.115</v>
      </c>
      <c r="AG60">
        <v>0.115</v>
      </c>
    </row>
    <row r="61" spans="1:91" x14ac:dyDescent="0.25">
      <c r="A61" s="80" t="s">
        <v>278</v>
      </c>
      <c r="B61">
        <v>0.28000000000000003</v>
      </c>
      <c r="C61">
        <v>0.33200000000000002</v>
      </c>
      <c r="D61">
        <v>0.25800000000000001</v>
      </c>
      <c r="E61">
        <v>0.26100000000000001</v>
      </c>
      <c r="F61">
        <v>0.309</v>
      </c>
      <c r="G61">
        <v>0.24199999999999999</v>
      </c>
      <c r="H61">
        <v>0.36799999999999999</v>
      </c>
      <c r="I61">
        <v>0.36099999999999999</v>
      </c>
      <c r="J61">
        <v>0.38100000000000001</v>
      </c>
      <c r="K61">
        <v>0.502</v>
      </c>
      <c r="L61">
        <v>0.36199999999999999</v>
      </c>
      <c r="M61">
        <v>0.35799999999999998</v>
      </c>
      <c r="N61">
        <v>0.45600000000000002</v>
      </c>
      <c r="O61">
        <v>0.33400000000000002</v>
      </c>
      <c r="P61">
        <v>0.32900000000000001</v>
      </c>
      <c r="Q61">
        <v>0.47499999999999998</v>
      </c>
      <c r="R61">
        <v>0.54900000000000004</v>
      </c>
      <c r="S61">
        <v>0.55600000000000005</v>
      </c>
      <c r="T61">
        <v>0.32100000000000001</v>
      </c>
      <c r="U61">
        <v>0.32400000000000001</v>
      </c>
      <c r="V61">
        <v>0.23400000000000001</v>
      </c>
      <c r="W61">
        <v>0.29799999999999999</v>
      </c>
      <c r="X61">
        <v>0.29399999999999998</v>
      </c>
      <c r="Y61">
        <v>0.215</v>
      </c>
      <c r="Z61">
        <v>0.755</v>
      </c>
      <c r="AA61">
        <v>0.61899999999999999</v>
      </c>
      <c r="AB61">
        <v>8.7999999999999995E-2</v>
      </c>
      <c r="AC61">
        <v>9.6000000000000002E-2</v>
      </c>
      <c r="AD61">
        <v>0.17599999999999999</v>
      </c>
      <c r="AE61">
        <v>0.19600000000000001</v>
      </c>
      <c r="AF61">
        <v>0.23699999999999999</v>
      </c>
      <c r="AG61">
        <v>0.21199999999999999</v>
      </c>
    </row>
    <row r="62" spans="1:91" x14ac:dyDescent="0.25">
      <c r="A62" s="80" t="s">
        <v>279</v>
      </c>
      <c r="B62">
        <v>0.68</v>
      </c>
      <c r="C62">
        <v>0.47499999999999998</v>
      </c>
      <c r="D62">
        <v>0.56000000000000005</v>
      </c>
      <c r="E62">
        <v>0.495</v>
      </c>
      <c r="F62">
        <v>0.40699999999999997</v>
      </c>
      <c r="G62">
        <v>0.38800000000000001</v>
      </c>
      <c r="H62">
        <v>0.66800000000000004</v>
      </c>
      <c r="I62">
        <v>0.55900000000000005</v>
      </c>
      <c r="J62">
        <v>0.77500000000000002</v>
      </c>
      <c r="K62">
        <v>1.08</v>
      </c>
      <c r="L62">
        <v>0.95799999999999996</v>
      </c>
      <c r="M62">
        <v>0.998</v>
      </c>
      <c r="N62">
        <v>0.75900000000000001</v>
      </c>
      <c r="O62">
        <v>0.72299999999999998</v>
      </c>
      <c r="P62">
        <v>0.748</v>
      </c>
      <c r="Q62">
        <v>1.4339999999999999</v>
      </c>
      <c r="R62">
        <v>1.097</v>
      </c>
      <c r="S62">
        <v>2.9860000000000002</v>
      </c>
      <c r="T62">
        <v>0.69099999999999995</v>
      </c>
      <c r="U62">
        <v>0.54400000000000004</v>
      </c>
      <c r="V62">
        <v>0.63200000000000001</v>
      </c>
      <c r="W62">
        <v>0.51</v>
      </c>
      <c r="X62">
        <v>0.45600000000000002</v>
      </c>
      <c r="Y62">
        <v>0.42399999999999999</v>
      </c>
      <c r="Z62">
        <v>0.66</v>
      </c>
      <c r="AA62">
        <v>0.52800000000000002</v>
      </c>
      <c r="AB62">
        <v>9.7000000000000003E-2</v>
      </c>
      <c r="AC62">
        <v>9.0999999999999998E-2</v>
      </c>
      <c r="AD62">
        <v>0.57199999999999995</v>
      </c>
      <c r="AE62">
        <v>0.33900000000000002</v>
      </c>
      <c r="AF62">
        <v>0.156</v>
      </c>
      <c r="AG62">
        <v>0.188</v>
      </c>
    </row>
    <row r="63" spans="1:91" x14ac:dyDescent="0.25">
      <c r="A63" s="80" t="s">
        <v>280</v>
      </c>
      <c r="B63">
        <v>0.108</v>
      </c>
      <c r="C63">
        <v>0.125</v>
      </c>
      <c r="D63">
        <v>9.5000000000000001E-2</v>
      </c>
      <c r="E63">
        <v>9.6000000000000002E-2</v>
      </c>
      <c r="F63">
        <v>0.114</v>
      </c>
      <c r="G63">
        <v>8.5000000000000006E-2</v>
      </c>
      <c r="H63">
        <v>0.159</v>
      </c>
      <c r="I63">
        <v>0.20300000000000001</v>
      </c>
      <c r="J63">
        <v>0.127</v>
      </c>
      <c r="K63">
        <v>4.4999999999999998E-2</v>
      </c>
      <c r="L63">
        <v>4.8000000000000001E-2</v>
      </c>
      <c r="M63">
        <v>3.7999999999999999E-2</v>
      </c>
      <c r="N63">
        <v>4.8000000000000001E-2</v>
      </c>
      <c r="O63">
        <v>5.1999999999999998E-2</v>
      </c>
      <c r="P63">
        <v>4.1000000000000002E-2</v>
      </c>
      <c r="Q63">
        <v>6.2E-2</v>
      </c>
      <c r="R63">
        <v>5.7000000000000002E-2</v>
      </c>
      <c r="S63">
        <v>4.2000000000000003E-2</v>
      </c>
      <c r="T63">
        <v>0.06</v>
      </c>
      <c r="U63">
        <v>6.6000000000000003E-2</v>
      </c>
      <c r="V63">
        <v>4.4999999999999998E-2</v>
      </c>
      <c r="W63">
        <v>5.3999999999999999E-2</v>
      </c>
      <c r="X63">
        <v>0.06</v>
      </c>
      <c r="Y63">
        <v>0.04</v>
      </c>
      <c r="Z63">
        <v>0.45300000000000001</v>
      </c>
      <c r="AA63">
        <v>0.90400000000000003</v>
      </c>
      <c r="AB63">
        <v>3.7999999999999999E-2</v>
      </c>
      <c r="AC63">
        <v>3.5000000000000003E-2</v>
      </c>
      <c r="AD63">
        <v>3.5999999999999997E-2</v>
      </c>
      <c r="AE63">
        <v>0.114</v>
      </c>
      <c r="AF63">
        <v>0.106</v>
      </c>
      <c r="AG63">
        <v>6.6000000000000003E-2</v>
      </c>
    </row>
    <row r="64" spans="1:91" x14ac:dyDescent="0.25">
      <c r="A64" s="80" t="s">
        <v>281</v>
      </c>
      <c r="B64">
        <v>0.7</v>
      </c>
      <c r="C64">
        <v>0.51500000000000001</v>
      </c>
      <c r="D64">
        <v>0.58199999999999996</v>
      </c>
      <c r="E64">
        <v>0.72299999999999998</v>
      </c>
      <c r="F64">
        <v>0.59</v>
      </c>
      <c r="G64">
        <v>0.69699999999999995</v>
      </c>
      <c r="H64">
        <v>0.68600000000000005</v>
      </c>
      <c r="I64">
        <v>0.57999999999999996</v>
      </c>
      <c r="J64">
        <v>0.877</v>
      </c>
      <c r="K64">
        <v>1.4890000000000001</v>
      </c>
      <c r="L64">
        <v>1.208</v>
      </c>
      <c r="M64">
        <v>2.1139999999999999</v>
      </c>
      <c r="N64">
        <v>1.488</v>
      </c>
      <c r="O64">
        <v>1.258</v>
      </c>
      <c r="P64">
        <v>1.6870000000000001</v>
      </c>
      <c r="Q64">
        <v>1.4990000000000001</v>
      </c>
      <c r="R64">
        <v>1.121</v>
      </c>
      <c r="S64">
        <v>7.1340000000000003</v>
      </c>
      <c r="T64">
        <v>0.81399999999999995</v>
      </c>
      <c r="U64">
        <v>0.622</v>
      </c>
      <c r="V64">
        <v>0.76400000000000001</v>
      </c>
      <c r="W64">
        <v>0.82399999999999995</v>
      </c>
      <c r="X64">
        <v>0.69199999999999995</v>
      </c>
      <c r="Y64">
        <v>0.80600000000000005</v>
      </c>
      <c r="Z64">
        <v>0.66600000000000004</v>
      </c>
      <c r="AA64">
        <v>0.55300000000000005</v>
      </c>
      <c r="AB64">
        <v>0.151</v>
      </c>
      <c r="AC64">
        <v>0.16900000000000001</v>
      </c>
      <c r="AD64">
        <v>0.53300000000000003</v>
      </c>
      <c r="AE64">
        <v>0.316</v>
      </c>
      <c r="AF64">
        <v>0.224</v>
      </c>
      <c r="AG64">
        <v>0.17699999999999999</v>
      </c>
    </row>
    <row r="65" spans="1:33" x14ac:dyDescent="0.25">
      <c r="A65" s="80" t="s">
        <v>282</v>
      </c>
      <c r="B65">
        <v>0</v>
      </c>
      <c r="C65">
        <v>0</v>
      </c>
      <c r="D65">
        <v>0</v>
      </c>
      <c r="E65">
        <v>0</v>
      </c>
      <c r="F65">
        <v>0</v>
      </c>
      <c r="G65">
        <v>0</v>
      </c>
      <c r="H65">
        <v>0</v>
      </c>
      <c r="I65">
        <v>0</v>
      </c>
      <c r="J65">
        <v>0</v>
      </c>
      <c r="K65">
        <v>0</v>
      </c>
      <c r="L65">
        <v>0</v>
      </c>
      <c r="M65">
        <v>0</v>
      </c>
      <c r="N65">
        <v>0</v>
      </c>
      <c r="O65">
        <v>0</v>
      </c>
      <c r="P65">
        <v>0</v>
      </c>
      <c r="Q65">
        <v>2.4609999999999999</v>
      </c>
      <c r="R65">
        <v>1.952</v>
      </c>
      <c r="S65">
        <v>1.8160000000000001</v>
      </c>
      <c r="T65">
        <v>0</v>
      </c>
      <c r="U65">
        <v>0</v>
      </c>
      <c r="V65">
        <v>0</v>
      </c>
      <c r="W65">
        <v>0</v>
      </c>
      <c r="X65">
        <v>0</v>
      </c>
      <c r="Y65">
        <v>0</v>
      </c>
      <c r="Z65">
        <v>0</v>
      </c>
      <c r="AA65">
        <v>2.3450000000000002</v>
      </c>
      <c r="AB65">
        <v>0</v>
      </c>
      <c r="AC65">
        <v>0</v>
      </c>
      <c r="AD65">
        <v>1.0209999999999999</v>
      </c>
      <c r="AE65">
        <v>0</v>
      </c>
      <c r="AF65">
        <v>0</v>
      </c>
      <c r="AG65">
        <v>0</v>
      </c>
    </row>
    <row r="66" spans="1:33" x14ac:dyDescent="0.25">
      <c r="A66" s="80" t="s">
        <v>283</v>
      </c>
      <c r="B66">
        <v>0.83399999999999996</v>
      </c>
      <c r="C66">
        <v>0.69199999999999995</v>
      </c>
      <c r="D66">
        <v>0.82</v>
      </c>
      <c r="E66">
        <v>0.81100000000000005</v>
      </c>
      <c r="F66">
        <v>0.64</v>
      </c>
      <c r="G66">
        <v>0.80500000000000005</v>
      </c>
      <c r="H66">
        <v>0.71099999999999997</v>
      </c>
      <c r="I66">
        <v>0.61499999999999999</v>
      </c>
      <c r="J66">
        <v>0.88200000000000001</v>
      </c>
      <c r="K66">
        <v>2.028</v>
      </c>
      <c r="L66">
        <v>1.657</v>
      </c>
      <c r="M66">
        <v>3.8479999999999999</v>
      </c>
      <c r="N66">
        <v>1.954</v>
      </c>
      <c r="O66">
        <v>1.5940000000000001</v>
      </c>
      <c r="P66">
        <v>3.4350000000000001</v>
      </c>
      <c r="Q66">
        <v>1.758</v>
      </c>
      <c r="R66">
        <v>1.389</v>
      </c>
      <c r="S66">
        <v>10.446</v>
      </c>
      <c r="T66">
        <v>1.0069999999999999</v>
      </c>
      <c r="U66">
        <v>0.84099999999999997</v>
      </c>
      <c r="V66">
        <v>1.371</v>
      </c>
      <c r="W66">
        <v>0.97099999999999997</v>
      </c>
      <c r="X66">
        <v>0.79700000000000004</v>
      </c>
      <c r="Y66">
        <v>1.137</v>
      </c>
      <c r="Z66">
        <v>0.71699999999999997</v>
      </c>
      <c r="AA66">
        <v>0.626</v>
      </c>
      <c r="AB66">
        <v>0.25800000000000001</v>
      </c>
      <c r="AC66">
        <v>0.28199999999999997</v>
      </c>
      <c r="AD66">
        <v>0.54600000000000004</v>
      </c>
      <c r="AE66">
        <v>0.33400000000000002</v>
      </c>
      <c r="AF66">
        <v>0.23899999999999999</v>
      </c>
      <c r="AG66">
        <v>0.22</v>
      </c>
    </row>
    <row r="67" spans="1:33" x14ac:dyDescent="0.25">
      <c r="A67" s="80" t="s">
        <v>284</v>
      </c>
      <c r="B67">
        <v>0</v>
      </c>
      <c r="C67">
        <v>0</v>
      </c>
      <c r="D67">
        <v>1.3340000000000001</v>
      </c>
      <c r="E67">
        <v>0</v>
      </c>
      <c r="F67">
        <v>0</v>
      </c>
      <c r="G67">
        <v>0</v>
      </c>
      <c r="H67">
        <v>0</v>
      </c>
      <c r="I67">
        <v>0</v>
      </c>
      <c r="J67">
        <v>0</v>
      </c>
      <c r="K67">
        <v>0</v>
      </c>
      <c r="L67">
        <v>0</v>
      </c>
      <c r="M67">
        <v>0</v>
      </c>
      <c r="N67">
        <v>0</v>
      </c>
      <c r="O67">
        <v>0</v>
      </c>
      <c r="P67">
        <v>0</v>
      </c>
      <c r="Q67">
        <v>0</v>
      </c>
      <c r="R67">
        <v>0</v>
      </c>
      <c r="S67">
        <v>0</v>
      </c>
      <c r="T67">
        <v>0</v>
      </c>
      <c r="U67">
        <v>0</v>
      </c>
      <c r="V67">
        <v>0</v>
      </c>
      <c r="W67">
        <v>0</v>
      </c>
      <c r="X67">
        <v>0</v>
      </c>
      <c r="Y67">
        <v>0</v>
      </c>
      <c r="Z67">
        <v>0</v>
      </c>
      <c r="AA67">
        <v>0</v>
      </c>
      <c r="AB67">
        <v>0</v>
      </c>
      <c r="AC67">
        <v>0</v>
      </c>
      <c r="AD67">
        <v>0</v>
      </c>
      <c r="AE67">
        <v>0</v>
      </c>
      <c r="AF67">
        <v>0</v>
      </c>
      <c r="AG67">
        <v>0</v>
      </c>
    </row>
    <row r="68" spans="1:33" x14ac:dyDescent="0.25">
      <c r="A68" s="80" t="s">
        <v>285</v>
      </c>
      <c r="B68">
        <v>1.4610000000000001</v>
      </c>
      <c r="C68">
        <v>2.2130000000000001</v>
      </c>
      <c r="D68">
        <v>1.7829999999999999</v>
      </c>
      <c r="E68">
        <v>1.0069999999999999</v>
      </c>
      <c r="F68">
        <v>1.0629999999999999</v>
      </c>
      <c r="G68">
        <v>0.91</v>
      </c>
      <c r="H68">
        <v>1.242</v>
      </c>
      <c r="I68">
        <v>1.8819999999999999</v>
      </c>
      <c r="J68">
        <v>1.746</v>
      </c>
      <c r="K68">
        <v>2.4790000000000001</v>
      </c>
      <c r="L68">
        <v>3.4630000000000001</v>
      </c>
      <c r="M68">
        <v>2.9689999999999999</v>
      </c>
      <c r="N68">
        <v>1.397</v>
      </c>
      <c r="O68">
        <v>1.4159999999999999</v>
      </c>
      <c r="P68">
        <v>1.3979999999999999</v>
      </c>
      <c r="Q68">
        <v>2.0190000000000001</v>
      </c>
      <c r="R68">
        <v>2.2679999999999998</v>
      </c>
      <c r="S68">
        <v>2.835</v>
      </c>
      <c r="T68">
        <v>1.593</v>
      </c>
      <c r="U68">
        <v>2.3250000000000002</v>
      </c>
      <c r="V68">
        <v>1.837</v>
      </c>
      <c r="W68">
        <v>1.0780000000000001</v>
      </c>
      <c r="X68">
        <v>1.0329999999999999</v>
      </c>
      <c r="Y68">
        <v>0.83099999999999996</v>
      </c>
      <c r="Z68">
        <v>1.208</v>
      </c>
      <c r="AA68">
        <v>1.633</v>
      </c>
      <c r="AB68">
        <v>0.45700000000000002</v>
      </c>
      <c r="AC68">
        <v>0.45700000000000002</v>
      </c>
      <c r="AD68">
        <v>0.96399999999999997</v>
      </c>
      <c r="AE68">
        <v>1.2430000000000001</v>
      </c>
      <c r="AF68">
        <v>0.35299999999999998</v>
      </c>
      <c r="AG68">
        <v>0.35599999999999998</v>
      </c>
    </row>
    <row r="69" spans="1:33" x14ac:dyDescent="0.25">
      <c r="A69" s="80" t="s">
        <v>286</v>
      </c>
      <c r="B69">
        <v>5.0999999999999997E-2</v>
      </c>
      <c r="C69">
        <v>5.0999999999999997E-2</v>
      </c>
      <c r="D69">
        <v>4.2999999999999997E-2</v>
      </c>
      <c r="E69">
        <v>0.14499999999999999</v>
      </c>
      <c r="F69">
        <v>0.17399999999999999</v>
      </c>
      <c r="G69">
        <v>0.129</v>
      </c>
      <c r="H69">
        <v>0.128</v>
      </c>
      <c r="I69">
        <v>0.155</v>
      </c>
      <c r="J69">
        <v>0.10100000000000001</v>
      </c>
      <c r="K69">
        <v>2.5999999999999999E-2</v>
      </c>
      <c r="L69">
        <v>2.8000000000000001E-2</v>
      </c>
      <c r="M69">
        <v>2.1999999999999999E-2</v>
      </c>
      <c r="N69">
        <v>0.111</v>
      </c>
      <c r="O69">
        <v>0.11700000000000001</v>
      </c>
      <c r="P69">
        <v>9.5000000000000001E-2</v>
      </c>
      <c r="Q69">
        <v>5.3999999999999999E-2</v>
      </c>
      <c r="R69">
        <v>6.5000000000000002E-2</v>
      </c>
      <c r="S69">
        <v>4.2000000000000003E-2</v>
      </c>
      <c r="T69">
        <v>0.03</v>
      </c>
      <c r="U69">
        <v>3.3000000000000002E-2</v>
      </c>
      <c r="V69">
        <v>2.1999999999999999E-2</v>
      </c>
      <c r="W69">
        <v>0.121</v>
      </c>
      <c r="X69">
        <v>0.13400000000000001</v>
      </c>
      <c r="Y69">
        <v>0.09</v>
      </c>
      <c r="Z69">
        <v>0.32400000000000001</v>
      </c>
      <c r="AA69">
        <v>0.76800000000000002</v>
      </c>
      <c r="AB69">
        <v>1.9E-2</v>
      </c>
      <c r="AC69">
        <v>7.6999999999999999E-2</v>
      </c>
      <c r="AD69">
        <v>3.5000000000000003E-2</v>
      </c>
      <c r="AE69">
        <v>0.09</v>
      </c>
      <c r="AF69">
        <v>0.11899999999999999</v>
      </c>
      <c r="AG69">
        <v>6.7000000000000004E-2</v>
      </c>
    </row>
    <row r="70" spans="1:33" x14ac:dyDescent="0.25">
      <c r="A70" s="80" t="s">
        <v>287</v>
      </c>
      <c r="B70">
        <v>0.67900000000000005</v>
      </c>
      <c r="C70">
        <v>0.76800000000000002</v>
      </c>
      <c r="D70">
        <v>0.59899999999999998</v>
      </c>
      <c r="E70">
        <v>0.39100000000000001</v>
      </c>
      <c r="F70">
        <v>0.437</v>
      </c>
      <c r="G70">
        <v>0.34300000000000003</v>
      </c>
      <c r="H70">
        <v>0.75</v>
      </c>
      <c r="I70">
        <v>0.86499999999999999</v>
      </c>
      <c r="J70">
        <v>0.58699999999999997</v>
      </c>
      <c r="K70">
        <v>1.9119999999999999</v>
      </c>
      <c r="L70">
        <v>1.5249999999999999</v>
      </c>
      <c r="M70">
        <v>1.508</v>
      </c>
      <c r="N70">
        <v>0.65200000000000002</v>
      </c>
      <c r="O70">
        <v>0.58899999999999997</v>
      </c>
      <c r="P70">
        <v>0.55000000000000004</v>
      </c>
      <c r="Q70">
        <v>1.675</v>
      </c>
      <c r="R70">
        <v>1.163</v>
      </c>
      <c r="S70">
        <v>1.2290000000000001</v>
      </c>
      <c r="T70">
        <v>1.1160000000000001</v>
      </c>
      <c r="U70">
        <v>1.3340000000000001</v>
      </c>
      <c r="V70">
        <v>1.0349999999999999</v>
      </c>
      <c r="W70">
        <v>0.41399999999999998</v>
      </c>
      <c r="X70">
        <v>0.45800000000000002</v>
      </c>
      <c r="Y70">
        <v>0.313</v>
      </c>
      <c r="Z70">
        <v>1.3120000000000001</v>
      </c>
      <c r="AA70">
        <v>1.4990000000000001</v>
      </c>
      <c r="AB70">
        <v>0.77400000000000002</v>
      </c>
      <c r="AC70">
        <v>0.25600000000000001</v>
      </c>
      <c r="AD70">
        <v>0.59499999999999997</v>
      </c>
      <c r="AE70">
        <v>0.496</v>
      </c>
      <c r="AF70">
        <v>0.222</v>
      </c>
      <c r="AG70">
        <v>0.22600000000000001</v>
      </c>
    </row>
    <row r="71" spans="1:33" x14ac:dyDescent="0.25">
      <c r="A71" s="80" t="s">
        <v>288</v>
      </c>
      <c r="B71">
        <v>0.747</v>
      </c>
      <c r="C71">
        <v>1.177</v>
      </c>
      <c r="D71">
        <v>0.76300000000000001</v>
      </c>
      <c r="E71">
        <v>0.89400000000000002</v>
      </c>
      <c r="F71">
        <v>1.3340000000000001</v>
      </c>
      <c r="G71">
        <v>0.91100000000000003</v>
      </c>
      <c r="H71">
        <v>0.82599999999999996</v>
      </c>
      <c r="I71">
        <v>2.032</v>
      </c>
      <c r="J71">
        <v>0.90500000000000003</v>
      </c>
      <c r="K71">
        <v>1.2070000000000001</v>
      </c>
      <c r="L71">
        <v>2.7919999999999998</v>
      </c>
      <c r="M71">
        <v>1.4990000000000001</v>
      </c>
      <c r="N71">
        <v>1.141</v>
      </c>
      <c r="O71">
        <v>2.9580000000000002</v>
      </c>
      <c r="P71">
        <v>1.4079999999999999</v>
      </c>
      <c r="Q71">
        <v>1.331</v>
      </c>
      <c r="R71">
        <v>6.7889999999999997</v>
      </c>
      <c r="S71">
        <v>1.788</v>
      </c>
      <c r="T71">
        <v>0.878</v>
      </c>
      <c r="U71">
        <v>1.7</v>
      </c>
      <c r="V71">
        <v>0.83699999999999997</v>
      </c>
      <c r="W71">
        <v>1.008</v>
      </c>
      <c r="X71">
        <v>1.895</v>
      </c>
      <c r="Y71">
        <v>0.95199999999999996</v>
      </c>
      <c r="Z71">
        <v>1.4970000000000001</v>
      </c>
      <c r="AA71">
        <v>5.2610000000000001</v>
      </c>
      <c r="AB71">
        <v>0.46200000000000002</v>
      </c>
      <c r="AC71">
        <v>0.39</v>
      </c>
      <c r="AD71">
        <v>0.57199999999999995</v>
      </c>
      <c r="AE71">
        <v>0.57199999999999995</v>
      </c>
      <c r="AF71">
        <v>0.628</v>
      </c>
      <c r="AG71">
        <v>0.55100000000000005</v>
      </c>
    </row>
    <row r="72" spans="1:33" x14ac:dyDescent="0.25">
      <c r="A72" s="80" t="s">
        <v>289</v>
      </c>
      <c r="B72">
        <v>0.312</v>
      </c>
      <c r="C72">
        <v>0.31</v>
      </c>
      <c r="D72">
        <v>0.34799999999999998</v>
      </c>
      <c r="E72">
        <v>0.30099999999999999</v>
      </c>
      <c r="F72">
        <v>0.313</v>
      </c>
      <c r="G72">
        <v>0.34699999999999998</v>
      </c>
      <c r="H72">
        <v>0.58899999999999997</v>
      </c>
      <c r="I72">
        <v>0.29299999999999998</v>
      </c>
      <c r="J72">
        <v>0.32100000000000001</v>
      </c>
      <c r="K72">
        <v>8.7999999999999995E-2</v>
      </c>
      <c r="L72">
        <v>6.0999999999999999E-2</v>
      </c>
      <c r="M72">
        <v>5.8999999999999997E-2</v>
      </c>
      <c r="N72">
        <v>8.7999999999999995E-2</v>
      </c>
      <c r="O72">
        <v>6.0999999999999999E-2</v>
      </c>
      <c r="P72">
        <v>5.8999999999999997E-2</v>
      </c>
      <c r="Q72">
        <v>7.1999999999999995E-2</v>
      </c>
      <c r="R72">
        <v>0.05</v>
      </c>
      <c r="S72">
        <v>4.2000000000000003E-2</v>
      </c>
      <c r="T72">
        <v>0.13</v>
      </c>
      <c r="U72">
        <v>0.32</v>
      </c>
      <c r="V72">
        <v>0.182</v>
      </c>
      <c r="W72">
        <v>0.128</v>
      </c>
      <c r="X72">
        <v>0.30399999999999999</v>
      </c>
      <c r="Y72">
        <v>0.18</v>
      </c>
      <c r="Z72">
        <v>0.17299999999999999</v>
      </c>
      <c r="AA72">
        <v>0.22600000000000001</v>
      </c>
      <c r="AB72">
        <v>6.6000000000000003E-2</v>
      </c>
      <c r="AC72">
        <v>6.5000000000000002E-2</v>
      </c>
      <c r="AD72">
        <v>1.4E-2</v>
      </c>
      <c r="AE72">
        <v>0.13800000000000001</v>
      </c>
      <c r="AF72">
        <v>0.221</v>
      </c>
      <c r="AG72">
        <v>0.22500000000000001</v>
      </c>
    </row>
    <row r="73" spans="1:33" x14ac:dyDescent="0.25">
      <c r="A73" s="80" t="s">
        <v>290</v>
      </c>
      <c r="B73">
        <v>0.58699999999999997</v>
      </c>
      <c r="C73">
        <v>0.223</v>
      </c>
      <c r="D73">
        <v>0.26300000000000001</v>
      </c>
      <c r="E73">
        <v>0.57899999999999996</v>
      </c>
      <c r="F73">
        <v>0.223</v>
      </c>
      <c r="G73">
        <v>0.26200000000000001</v>
      </c>
      <c r="H73">
        <v>0.57999999999999996</v>
      </c>
      <c r="I73">
        <v>0.221</v>
      </c>
      <c r="J73">
        <v>0.252</v>
      </c>
      <c r="K73">
        <v>0.79600000000000004</v>
      </c>
      <c r="L73">
        <v>0.251</v>
      </c>
      <c r="M73">
        <v>0.314</v>
      </c>
      <c r="N73">
        <v>0.79500000000000004</v>
      </c>
      <c r="O73">
        <v>0.252</v>
      </c>
      <c r="P73">
        <v>0.316</v>
      </c>
      <c r="Q73">
        <v>0.67600000000000005</v>
      </c>
      <c r="R73">
        <v>0.222</v>
      </c>
      <c r="S73">
        <v>0.253</v>
      </c>
      <c r="T73">
        <v>1.61</v>
      </c>
      <c r="U73">
        <v>0.36699999999999999</v>
      </c>
      <c r="V73">
        <v>0.69399999999999995</v>
      </c>
      <c r="W73">
        <v>1.589</v>
      </c>
      <c r="X73">
        <v>0.36799999999999999</v>
      </c>
      <c r="Y73">
        <v>0.69199999999999995</v>
      </c>
      <c r="Z73">
        <v>1.8169999999999999</v>
      </c>
      <c r="AA73">
        <v>0.41099999999999998</v>
      </c>
      <c r="AB73">
        <v>0.189</v>
      </c>
      <c r="AC73">
        <v>0.192</v>
      </c>
      <c r="AD73">
        <v>9.9000000000000005E-2</v>
      </c>
      <c r="AE73">
        <v>9.8000000000000004E-2</v>
      </c>
      <c r="AF73">
        <v>0.20499999999999999</v>
      </c>
      <c r="AG73">
        <v>0.23599999999999999</v>
      </c>
    </row>
    <row r="74" spans="1:33" x14ac:dyDescent="0.25">
      <c r="A74" s="80" t="s">
        <v>331</v>
      </c>
      <c r="B74">
        <v>1.04</v>
      </c>
      <c r="C74">
        <v>1.06</v>
      </c>
      <c r="D74">
        <v>1.1419999999999999</v>
      </c>
      <c r="E74">
        <v>0.95099999999999996</v>
      </c>
      <c r="F74">
        <v>0.95099999999999996</v>
      </c>
      <c r="G74">
        <v>0.88900000000000001</v>
      </c>
      <c r="H74">
        <v>1.173</v>
      </c>
      <c r="I74">
        <v>1.1819999999999999</v>
      </c>
      <c r="J74">
        <v>2</v>
      </c>
      <c r="K74">
        <v>1.1739999999999999</v>
      </c>
      <c r="L74">
        <v>1.177</v>
      </c>
      <c r="M74">
        <v>1.159</v>
      </c>
      <c r="N74">
        <v>1.2809999999999999</v>
      </c>
      <c r="O74">
        <v>1.29</v>
      </c>
      <c r="P74">
        <v>1.54</v>
      </c>
      <c r="Q74">
        <v>1.1299999999999999</v>
      </c>
      <c r="R74">
        <v>1.1379999999999999</v>
      </c>
      <c r="S74">
        <v>2.0049999999999999</v>
      </c>
      <c r="T74">
        <v>0.95</v>
      </c>
      <c r="U74">
        <v>0.95199999999999996</v>
      </c>
      <c r="V74">
        <v>0.83299999999999996</v>
      </c>
      <c r="W74">
        <v>0.999</v>
      </c>
      <c r="X74">
        <v>1.002</v>
      </c>
      <c r="Y74">
        <v>0.88100000000000001</v>
      </c>
      <c r="Z74">
        <v>1.052</v>
      </c>
      <c r="AA74">
        <v>1.0649999999999999</v>
      </c>
      <c r="AB74">
        <v>0.10299999999999999</v>
      </c>
      <c r="AC74">
        <v>0.10199999999999999</v>
      </c>
      <c r="AD74">
        <v>0.247</v>
      </c>
      <c r="AE74">
        <v>0.249</v>
      </c>
      <c r="AF74">
        <v>0.124</v>
      </c>
      <c r="AG74">
        <v>0.19900000000000001</v>
      </c>
    </row>
    <row r="75" spans="1:33" x14ac:dyDescent="0.25">
      <c r="A75" s="80" t="s">
        <v>292</v>
      </c>
      <c r="B75">
        <v>0.42799999999999999</v>
      </c>
      <c r="C75">
        <v>0.433</v>
      </c>
      <c r="D75">
        <v>0.51700000000000002</v>
      </c>
      <c r="E75">
        <v>0.45700000000000002</v>
      </c>
      <c r="F75">
        <v>0.45</v>
      </c>
      <c r="G75">
        <v>0.73699999999999999</v>
      </c>
      <c r="H75">
        <v>0.377</v>
      </c>
      <c r="I75">
        <v>0.38200000000000001</v>
      </c>
      <c r="J75">
        <v>0.96</v>
      </c>
      <c r="K75">
        <v>0.73199999999999998</v>
      </c>
      <c r="L75">
        <v>0.69799999999999995</v>
      </c>
      <c r="M75">
        <v>0.92900000000000005</v>
      </c>
      <c r="N75">
        <v>0.88</v>
      </c>
      <c r="O75">
        <v>0.86799999999999999</v>
      </c>
      <c r="P75">
        <v>1.325</v>
      </c>
      <c r="Q75">
        <v>0.83299999999999996</v>
      </c>
      <c r="R75">
        <v>0.86699999999999999</v>
      </c>
      <c r="S75">
        <v>2</v>
      </c>
      <c r="T75">
        <v>0.442</v>
      </c>
      <c r="U75">
        <v>0.439</v>
      </c>
      <c r="V75">
        <v>0.46899999999999997</v>
      </c>
      <c r="W75">
        <v>0.499</v>
      </c>
      <c r="X75">
        <v>0.49</v>
      </c>
      <c r="Y75">
        <v>0.67</v>
      </c>
      <c r="Z75">
        <v>0.36699999999999999</v>
      </c>
      <c r="AA75">
        <v>0.375</v>
      </c>
      <c r="AB75">
        <v>0.17599999999999999</v>
      </c>
      <c r="AC75">
        <v>0.17799999999999999</v>
      </c>
      <c r="AD75">
        <v>0.111</v>
      </c>
      <c r="AE75">
        <v>0.112</v>
      </c>
      <c r="AF75">
        <v>0.71899999999999997</v>
      </c>
      <c r="AG75">
        <v>0.68300000000000005</v>
      </c>
    </row>
    <row r="76" spans="1:33" x14ac:dyDescent="0.25">
      <c r="A76" s="80" t="s">
        <v>293</v>
      </c>
      <c r="B76">
        <v>0.54900000000000004</v>
      </c>
      <c r="C76">
        <v>0.23699999999999999</v>
      </c>
      <c r="D76">
        <v>0.27200000000000002</v>
      </c>
      <c r="E76">
        <v>0.78900000000000003</v>
      </c>
      <c r="F76">
        <v>0.38100000000000001</v>
      </c>
      <c r="G76">
        <v>0.71699999999999997</v>
      </c>
      <c r="H76">
        <v>0.56599999999999995</v>
      </c>
      <c r="I76">
        <v>0.245</v>
      </c>
      <c r="J76">
        <v>0.28399999999999997</v>
      </c>
      <c r="K76">
        <v>0.56000000000000005</v>
      </c>
      <c r="L76">
        <v>0.254</v>
      </c>
      <c r="M76">
        <v>0.29499999999999998</v>
      </c>
      <c r="N76">
        <v>0.78900000000000003</v>
      </c>
      <c r="O76">
        <v>0.376</v>
      </c>
      <c r="P76">
        <v>0.749</v>
      </c>
      <c r="Q76">
        <v>0.56599999999999995</v>
      </c>
      <c r="R76">
        <v>0.25</v>
      </c>
      <c r="S76">
        <v>0.314</v>
      </c>
      <c r="T76">
        <v>0.878</v>
      </c>
      <c r="U76">
        <v>0.27600000000000002</v>
      </c>
      <c r="V76">
        <v>0.6</v>
      </c>
      <c r="W76">
        <v>1.151</v>
      </c>
      <c r="X76">
        <v>0.44</v>
      </c>
      <c r="Y76">
        <v>2.1840000000000002</v>
      </c>
      <c r="Z76">
        <v>1.016</v>
      </c>
      <c r="AA76">
        <v>0.24</v>
      </c>
      <c r="AB76">
        <v>0.127</v>
      </c>
      <c r="AC76">
        <v>0.57099999999999995</v>
      </c>
      <c r="AD76">
        <v>3.5999999999999997E-2</v>
      </c>
      <c r="AE76">
        <v>3.6999999999999998E-2</v>
      </c>
      <c r="AF76">
        <v>0.14399999999999999</v>
      </c>
      <c r="AG76">
        <v>0.15</v>
      </c>
    </row>
    <row r="77" spans="1:33" x14ac:dyDescent="0.25">
      <c r="A77" s="80" t="s">
        <v>294</v>
      </c>
      <c r="B77">
        <v>0.52900000000000003</v>
      </c>
      <c r="C77">
        <v>0.113</v>
      </c>
      <c r="D77">
        <v>0.308</v>
      </c>
      <c r="E77">
        <v>0.20699999999999999</v>
      </c>
      <c r="F77">
        <v>0.26300000000000001</v>
      </c>
      <c r="G77">
        <v>0.47599999999999998</v>
      </c>
      <c r="H77">
        <v>0.24299999999999999</v>
      </c>
      <c r="I77">
        <v>0.129</v>
      </c>
      <c r="J77">
        <v>0.84699999999999998</v>
      </c>
      <c r="K77">
        <v>0.52900000000000003</v>
      </c>
      <c r="L77">
        <v>0.113</v>
      </c>
      <c r="M77">
        <v>0.308</v>
      </c>
      <c r="N77">
        <v>0.20699999999999999</v>
      </c>
      <c r="O77">
        <v>0.26300000000000001</v>
      </c>
      <c r="P77">
        <v>0.47599999999999998</v>
      </c>
      <c r="Q77">
        <v>0.24299999999999999</v>
      </c>
      <c r="R77">
        <v>0.129</v>
      </c>
      <c r="S77">
        <v>0.84699999999999998</v>
      </c>
      <c r="T77">
        <v>0.432</v>
      </c>
      <c r="U77">
        <v>9.4E-2</v>
      </c>
      <c r="V77">
        <v>0.23</v>
      </c>
      <c r="W77">
        <v>0.16900000000000001</v>
      </c>
      <c r="X77">
        <v>0.223</v>
      </c>
      <c r="Y77">
        <v>0.39300000000000002</v>
      </c>
      <c r="Z77">
        <v>0.17199999999999999</v>
      </c>
      <c r="AA77">
        <v>9.2999999999999999E-2</v>
      </c>
      <c r="AB77">
        <v>2.5999999999999999E-2</v>
      </c>
      <c r="AC77">
        <v>0.34100000000000003</v>
      </c>
      <c r="AD77">
        <v>1.9E-2</v>
      </c>
      <c r="AE77">
        <v>1.9E-2</v>
      </c>
      <c r="AF77">
        <v>4.5999999999999999E-2</v>
      </c>
      <c r="AG77">
        <v>4.5999999999999999E-2</v>
      </c>
    </row>
    <row r="78" spans="1:33" x14ac:dyDescent="0.25">
      <c r="A78" s="80" t="s">
        <v>295</v>
      </c>
      <c r="B78">
        <v>0.52900000000000003</v>
      </c>
      <c r="C78">
        <v>0.113</v>
      </c>
      <c r="D78">
        <v>0.308</v>
      </c>
      <c r="E78">
        <v>0.20699999999999999</v>
      </c>
      <c r="F78">
        <v>0.26300000000000001</v>
      </c>
      <c r="G78">
        <v>0.47599999999999998</v>
      </c>
      <c r="H78">
        <v>0.24299999999999999</v>
      </c>
      <c r="I78">
        <v>0.129</v>
      </c>
      <c r="J78">
        <v>0.84699999999999998</v>
      </c>
      <c r="K78">
        <v>0.52900000000000003</v>
      </c>
      <c r="L78">
        <v>0.113</v>
      </c>
      <c r="M78">
        <v>0.308</v>
      </c>
      <c r="N78">
        <v>0.20699999999999999</v>
      </c>
      <c r="O78">
        <v>0.26300000000000001</v>
      </c>
      <c r="P78">
        <v>0.47599999999999998</v>
      </c>
      <c r="Q78">
        <v>0.24299999999999999</v>
      </c>
      <c r="R78">
        <v>0.129</v>
      </c>
      <c r="S78">
        <v>0.84699999999999998</v>
      </c>
      <c r="T78">
        <v>0.432</v>
      </c>
      <c r="U78">
        <v>9.4E-2</v>
      </c>
      <c r="V78">
        <v>0.23</v>
      </c>
      <c r="W78">
        <v>0.16900000000000001</v>
      </c>
      <c r="X78">
        <v>0.223</v>
      </c>
      <c r="Y78">
        <v>0.39300000000000002</v>
      </c>
      <c r="Z78">
        <v>0.17199999999999999</v>
      </c>
      <c r="AA78">
        <v>9.2999999999999999E-2</v>
      </c>
      <c r="AB78">
        <v>2.5999999999999999E-2</v>
      </c>
      <c r="AC78">
        <v>1.2350000000000001</v>
      </c>
      <c r="AD78">
        <v>1.9E-2</v>
      </c>
      <c r="AE78">
        <v>1.9E-2</v>
      </c>
      <c r="AF78">
        <v>4.5999999999999999E-2</v>
      </c>
      <c r="AG78">
        <v>4.5999999999999999E-2</v>
      </c>
    </row>
    <row r="79" spans="1:33" x14ac:dyDescent="0.25">
      <c r="A79" s="80" t="s">
        <v>296</v>
      </c>
      <c r="B79">
        <v>0.121</v>
      </c>
      <c r="C79">
        <v>0.127</v>
      </c>
      <c r="D79">
        <v>0.10199999999999999</v>
      </c>
      <c r="E79">
        <v>0.14499999999999999</v>
      </c>
      <c r="F79">
        <v>0.13600000000000001</v>
      </c>
      <c r="G79">
        <v>0.11799999999999999</v>
      </c>
      <c r="H79">
        <v>0.15</v>
      </c>
      <c r="I79">
        <v>0.111</v>
      </c>
      <c r="J79">
        <v>0.09</v>
      </c>
      <c r="K79">
        <v>0.13600000000000001</v>
      </c>
      <c r="L79">
        <v>0.159</v>
      </c>
      <c r="M79">
        <v>0.127</v>
      </c>
      <c r="N79">
        <v>0.13600000000000001</v>
      </c>
      <c r="O79">
        <v>0.184</v>
      </c>
      <c r="P79">
        <v>0.127</v>
      </c>
      <c r="Q79">
        <v>0.111</v>
      </c>
      <c r="R79">
        <v>0.15</v>
      </c>
      <c r="S79">
        <v>0.09</v>
      </c>
      <c r="T79">
        <v>0.16300000000000001</v>
      </c>
      <c r="U79">
        <v>0.17399999999999999</v>
      </c>
      <c r="V79">
        <v>0.123</v>
      </c>
      <c r="W79">
        <v>0.214</v>
      </c>
      <c r="X79">
        <v>0.23100000000000001</v>
      </c>
      <c r="Y79">
        <v>0.16300000000000001</v>
      </c>
      <c r="Z79">
        <v>0.6</v>
      </c>
      <c r="AA79">
        <v>0.6</v>
      </c>
      <c r="AB79">
        <v>2.3E-2</v>
      </c>
      <c r="AC79">
        <v>1.7000000000000001E-2</v>
      </c>
      <c r="AD79">
        <v>1.2999999999999999E-2</v>
      </c>
      <c r="AE79">
        <v>1.2999999999999999E-2</v>
      </c>
      <c r="AF79">
        <v>3.5999999999999997E-2</v>
      </c>
      <c r="AG79">
        <v>2.4E-2</v>
      </c>
    </row>
    <row r="80" spans="1:33" x14ac:dyDescent="0.25">
      <c r="A80" s="80" t="s">
        <v>297</v>
      </c>
      <c r="B80">
        <v>0.252</v>
      </c>
      <c r="C80">
        <v>0.26200000000000001</v>
      </c>
      <c r="D80">
        <v>0.21</v>
      </c>
      <c r="E80">
        <v>0.252</v>
      </c>
      <c r="F80">
        <v>0.26200000000000001</v>
      </c>
      <c r="G80">
        <v>0.21</v>
      </c>
      <c r="H80">
        <v>0.65300000000000002</v>
      </c>
      <c r="I80">
        <v>0.65300000000000002</v>
      </c>
      <c r="J80">
        <v>0.52200000000000002</v>
      </c>
      <c r="K80">
        <v>0.56999999999999995</v>
      </c>
      <c r="L80">
        <v>0.58799999999999997</v>
      </c>
      <c r="M80">
        <v>0.48699999999999999</v>
      </c>
      <c r="N80">
        <v>0.56999999999999995</v>
      </c>
      <c r="O80">
        <v>0.58799999999999997</v>
      </c>
      <c r="P80">
        <v>0.48699999999999999</v>
      </c>
      <c r="Q80">
        <v>0.88100000000000001</v>
      </c>
      <c r="R80">
        <v>0.90600000000000003</v>
      </c>
      <c r="S80">
        <v>1</v>
      </c>
      <c r="T80">
        <v>0.28499999999999998</v>
      </c>
      <c r="U80">
        <v>0.29599999999999999</v>
      </c>
      <c r="V80">
        <v>0.20699999999999999</v>
      </c>
      <c r="W80">
        <v>0.28499999999999998</v>
      </c>
      <c r="X80">
        <v>0.29599999999999999</v>
      </c>
      <c r="Y80">
        <v>0.20699999999999999</v>
      </c>
      <c r="Z80">
        <v>0.6</v>
      </c>
      <c r="AA80">
        <v>0.6</v>
      </c>
      <c r="AB80">
        <v>4.2000000000000003E-2</v>
      </c>
      <c r="AC80">
        <v>4.2000000000000003E-2</v>
      </c>
      <c r="AD80">
        <v>0.154</v>
      </c>
      <c r="AE80">
        <v>0.154</v>
      </c>
      <c r="AF80">
        <v>1.2999999999999999E-2</v>
      </c>
      <c r="AG80">
        <v>1.2999999999999999E-2</v>
      </c>
    </row>
    <row r="81" spans="1:33" x14ac:dyDescent="0.25">
      <c r="A81" s="80" t="s">
        <v>298</v>
      </c>
      <c r="B81">
        <v>6.6000000000000003E-2</v>
      </c>
      <c r="C81">
        <v>6.6000000000000003E-2</v>
      </c>
      <c r="D81">
        <v>5.3999999999999999E-2</v>
      </c>
      <c r="E81">
        <v>6.8000000000000005E-2</v>
      </c>
      <c r="F81">
        <v>6.7000000000000004E-2</v>
      </c>
      <c r="G81">
        <v>5.5E-2</v>
      </c>
      <c r="H81">
        <v>5.5E-2</v>
      </c>
      <c r="I81">
        <v>5.3999999999999999E-2</v>
      </c>
      <c r="J81">
        <v>3.9E-2</v>
      </c>
      <c r="K81">
        <v>6.6000000000000003E-2</v>
      </c>
      <c r="L81">
        <v>6.6000000000000003E-2</v>
      </c>
      <c r="M81">
        <v>5.3999999999999999E-2</v>
      </c>
      <c r="N81">
        <v>6.8000000000000005E-2</v>
      </c>
      <c r="O81">
        <v>6.7000000000000004E-2</v>
      </c>
      <c r="P81">
        <v>5.5E-2</v>
      </c>
      <c r="Q81">
        <v>5.5E-2</v>
      </c>
      <c r="R81">
        <v>5.3999999999999999E-2</v>
      </c>
      <c r="S81">
        <v>3.9E-2</v>
      </c>
      <c r="T81">
        <v>0.33100000000000002</v>
      </c>
      <c r="U81">
        <v>0.68300000000000005</v>
      </c>
      <c r="V81">
        <v>0.32900000000000001</v>
      </c>
      <c r="W81">
        <v>0.67700000000000005</v>
      </c>
      <c r="X81">
        <v>0.33200000000000002</v>
      </c>
      <c r="Y81">
        <v>0.32900000000000001</v>
      </c>
      <c r="Z81">
        <v>0.747</v>
      </c>
      <c r="AA81">
        <v>0.755</v>
      </c>
      <c r="AB81">
        <v>0.13200000000000001</v>
      </c>
      <c r="AC81">
        <v>0.13300000000000001</v>
      </c>
      <c r="AD81">
        <v>1.6E-2</v>
      </c>
      <c r="AE81">
        <v>1.6E-2</v>
      </c>
      <c r="AF81">
        <v>0.14399999999999999</v>
      </c>
      <c r="AG81">
        <v>0.14399999999999999</v>
      </c>
    </row>
    <row r="82" spans="1:33" x14ac:dyDescent="0.25">
      <c r="A82" s="80" t="s">
        <v>299</v>
      </c>
      <c r="B82">
        <v>7.4999999999999997E-2</v>
      </c>
      <c r="C82">
        <v>7.2999999999999995E-2</v>
      </c>
      <c r="D82">
        <v>0.06</v>
      </c>
      <c r="E82">
        <v>7.4999999999999997E-2</v>
      </c>
      <c r="F82">
        <v>7.3999999999999996E-2</v>
      </c>
      <c r="G82">
        <v>6.0999999999999999E-2</v>
      </c>
      <c r="H82">
        <v>6.0999999999999999E-2</v>
      </c>
      <c r="I82">
        <v>0.06</v>
      </c>
      <c r="J82">
        <v>4.2999999999999997E-2</v>
      </c>
      <c r="K82">
        <v>7.4999999999999997E-2</v>
      </c>
      <c r="L82">
        <v>7.2999999999999995E-2</v>
      </c>
      <c r="M82">
        <v>0.06</v>
      </c>
      <c r="N82">
        <v>7.4999999999999997E-2</v>
      </c>
      <c r="O82">
        <v>7.3999999999999996E-2</v>
      </c>
      <c r="P82">
        <v>6.0999999999999999E-2</v>
      </c>
      <c r="Q82">
        <v>6.0999999999999999E-2</v>
      </c>
      <c r="R82">
        <v>0.06</v>
      </c>
      <c r="S82">
        <v>4.2999999999999997E-2</v>
      </c>
      <c r="T82">
        <v>0.74299999999999999</v>
      </c>
      <c r="U82">
        <v>1.1499999999999999</v>
      </c>
      <c r="V82">
        <v>0.81299999999999994</v>
      </c>
      <c r="W82">
        <v>0.88100000000000001</v>
      </c>
      <c r="X82">
        <v>0.84199999999999997</v>
      </c>
      <c r="Y82">
        <v>0.84199999999999997</v>
      </c>
      <c r="Z82">
        <v>1.0249999999999999</v>
      </c>
      <c r="AA82">
        <v>1.0389999999999999</v>
      </c>
      <c r="AB82">
        <v>0.38600000000000001</v>
      </c>
      <c r="AC82">
        <v>0.38600000000000001</v>
      </c>
      <c r="AD82">
        <v>1.7999999999999999E-2</v>
      </c>
      <c r="AE82">
        <v>1.7999999999999999E-2</v>
      </c>
      <c r="AF82">
        <v>0.39800000000000002</v>
      </c>
      <c r="AG82">
        <v>0.39800000000000002</v>
      </c>
    </row>
  </sheetData>
  <conditionalFormatting sqref="B2:AG82">
    <cfRule type="expression" dxfId="37" priority="1" stopIfTrue="1">
      <formula>B2&lt;=-2</formula>
    </cfRule>
    <cfRule type="expression" dxfId="36" priority="2" stopIfTrue="1">
      <formula>B2&lt;=-1</formula>
    </cfRule>
    <cfRule type="expression" dxfId="35" priority="3" stopIfTrue="1">
      <formula>B2&lt;=0</formula>
    </cfRule>
  </conditionalFormatting>
  <pageMargins left="0.75" right="0.75" top="1" bottom="1" header="0.5" footer="0.5"/>
  <pageSetup orientation="portrai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2">
    <tabColor rgb="FFFFC000"/>
  </sheetPr>
  <dimension ref="A1:CM82"/>
  <sheetViews>
    <sheetView zoomScale="90" zoomScaleNormal="90" workbookViewId="0">
      <pane xSplit="1" ySplit="1" topLeftCell="B2" activePane="bottomRight" state="frozen"/>
      <selection pane="topRight" activeCell="B1" sqref="B1"/>
      <selection pane="bottomLeft" activeCell="A2" sqref="A2"/>
      <selection pane="bottomRight" sqref="A1:XFD1048576"/>
    </sheetView>
  </sheetViews>
  <sheetFormatPr baseColWidth="10" defaultColWidth="20.7109375" defaultRowHeight="15" x14ac:dyDescent="0.25"/>
  <cols>
    <col min="1" max="1" width="20.7109375" style="86" customWidth="1"/>
    <col min="2" max="5" width="20.7109375" style="90" customWidth="1"/>
    <col min="6" max="16384" width="20.7109375" style="90"/>
  </cols>
  <sheetData>
    <row r="1" spans="1:91" s="101" customFormat="1" x14ac:dyDescent="0.25">
      <c r="A1" s="86"/>
      <c r="B1" s="87" t="s">
        <v>300</v>
      </c>
      <c r="C1" s="87" t="s">
        <v>301</v>
      </c>
      <c r="D1" s="87" t="s">
        <v>302</v>
      </c>
      <c r="E1" s="87" t="s">
        <v>303</v>
      </c>
      <c r="F1" s="87" t="s">
        <v>304</v>
      </c>
      <c r="G1" s="87" t="s">
        <v>305</v>
      </c>
      <c r="H1" s="87" t="s">
        <v>306</v>
      </c>
      <c r="I1" s="87" t="s">
        <v>307</v>
      </c>
      <c r="J1" s="87" t="s">
        <v>186</v>
      </c>
      <c r="K1" s="87" t="s">
        <v>308</v>
      </c>
      <c r="L1" s="87" t="s">
        <v>309</v>
      </c>
      <c r="M1" s="87" t="s">
        <v>310</v>
      </c>
      <c r="N1" s="87" t="s">
        <v>311</v>
      </c>
      <c r="O1" s="87" t="s">
        <v>312</v>
      </c>
      <c r="P1" s="87" t="s">
        <v>313</v>
      </c>
      <c r="Q1" s="87" t="s">
        <v>314</v>
      </c>
      <c r="R1" s="87" t="s">
        <v>315</v>
      </c>
      <c r="S1" s="87" t="s">
        <v>316</v>
      </c>
      <c r="T1" s="87" t="s">
        <v>317</v>
      </c>
      <c r="U1" s="87" t="s">
        <v>318</v>
      </c>
      <c r="V1" s="87" t="s">
        <v>172</v>
      </c>
      <c r="W1" s="87" t="s">
        <v>319</v>
      </c>
      <c r="X1" s="87" t="s">
        <v>320</v>
      </c>
      <c r="Y1" s="87" t="s">
        <v>321</v>
      </c>
      <c r="Z1" s="87" t="s">
        <v>169</v>
      </c>
      <c r="AA1" s="87" t="s">
        <v>322</v>
      </c>
      <c r="AB1" s="87" t="s">
        <v>323</v>
      </c>
      <c r="AC1" s="87" t="s">
        <v>324</v>
      </c>
      <c r="AD1" s="87" t="s">
        <v>325</v>
      </c>
      <c r="AE1" s="87" t="s">
        <v>326</v>
      </c>
      <c r="AF1" s="87" t="s">
        <v>327</v>
      </c>
      <c r="AG1" s="87" t="s">
        <v>328</v>
      </c>
      <c r="AH1" s="88"/>
      <c r="AI1" s="88"/>
      <c r="AJ1" s="88"/>
      <c r="AK1" s="88"/>
      <c r="AL1" s="88"/>
      <c r="AM1" s="88"/>
      <c r="AN1" s="88"/>
      <c r="AO1" s="88"/>
      <c r="AP1" s="88"/>
      <c r="AQ1" s="88"/>
      <c r="AR1" s="88"/>
      <c r="AS1" s="88"/>
      <c r="AT1" s="88"/>
      <c r="AU1" s="88"/>
      <c r="AV1" s="88"/>
      <c r="AW1" s="88"/>
      <c r="AX1" s="88"/>
      <c r="AY1" s="88"/>
      <c r="AZ1" s="88"/>
      <c r="BA1" s="88"/>
      <c r="BB1" s="88"/>
      <c r="BC1" s="88"/>
      <c r="BD1" s="88"/>
      <c r="BE1" s="88"/>
      <c r="BF1" s="88"/>
      <c r="BG1" s="88"/>
      <c r="BH1" s="88"/>
      <c r="BI1" s="88"/>
      <c r="BJ1" s="88"/>
      <c r="BK1" s="88"/>
      <c r="BL1" s="88"/>
      <c r="BM1" s="88"/>
      <c r="BN1" s="88"/>
      <c r="BO1" s="88"/>
      <c r="BP1" s="88"/>
      <c r="BQ1" s="88"/>
      <c r="BR1" s="88"/>
      <c r="BS1" s="88"/>
      <c r="BT1" s="88"/>
      <c r="BU1" s="88"/>
      <c r="BV1" s="88"/>
      <c r="BW1" s="88"/>
      <c r="BX1" s="88"/>
      <c r="BY1" s="88"/>
      <c r="BZ1" s="88"/>
      <c r="CA1" s="88"/>
      <c r="CB1" s="88"/>
      <c r="CC1" s="88"/>
      <c r="CD1" s="88"/>
      <c r="CE1" s="88"/>
      <c r="CF1" s="88"/>
      <c r="CG1" s="88"/>
      <c r="CH1" s="88"/>
      <c r="CI1" s="88"/>
      <c r="CJ1" s="88"/>
      <c r="CK1" s="88"/>
      <c r="CL1" s="88"/>
      <c r="CM1" s="88"/>
    </row>
    <row r="2" spans="1:91" x14ac:dyDescent="0.25">
      <c r="A2" s="87" t="s">
        <v>217</v>
      </c>
      <c r="B2" s="89" t="s">
        <v>332</v>
      </c>
      <c r="C2" s="89" t="s">
        <v>333</v>
      </c>
      <c r="D2" s="89" t="s">
        <v>334</v>
      </c>
      <c r="E2" s="89" t="s">
        <v>335</v>
      </c>
      <c r="F2" s="89" t="s">
        <v>336</v>
      </c>
      <c r="G2" s="89" t="s">
        <v>337</v>
      </c>
      <c r="H2" s="89" t="s">
        <v>338</v>
      </c>
      <c r="I2" s="89" t="s">
        <v>339</v>
      </c>
      <c r="J2" s="89" t="s">
        <v>340</v>
      </c>
      <c r="K2" s="89" t="s">
        <v>341</v>
      </c>
      <c r="L2" s="89" t="s">
        <v>342</v>
      </c>
      <c r="M2" s="89" t="s">
        <v>343</v>
      </c>
      <c r="N2" s="89" t="s">
        <v>344</v>
      </c>
      <c r="O2" s="89" t="s">
        <v>345</v>
      </c>
      <c r="P2" s="89" t="s">
        <v>346</v>
      </c>
      <c r="Q2" s="89" t="s">
        <v>347</v>
      </c>
      <c r="R2" s="89" t="s">
        <v>348</v>
      </c>
      <c r="S2" s="89" t="s">
        <v>349</v>
      </c>
      <c r="T2" s="89" t="s">
        <v>350</v>
      </c>
      <c r="U2" s="89" t="s">
        <v>351</v>
      </c>
      <c r="V2" s="89" t="s">
        <v>352</v>
      </c>
      <c r="W2" s="89" t="s">
        <v>353</v>
      </c>
      <c r="X2" s="89" t="s">
        <v>354</v>
      </c>
      <c r="Y2" s="89" t="s">
        <v>355</v>
      </c>
      <c r="Z2" s="89" t="s">
        <v>356</v>
      </c>
      <c r="AA2" s="89" t="s">
        <v>357</v>
      </c>
      <c r="AB2" s="89" t="s">
        <v>358</v>
      </c>
      <c r="AC2" s="89" t="s">
        <v>359</v>
      </c>
      <c r="AD2" s="89" t="s">
        <v>360</v>
      </c>
      <c r="AE2" s="89" t="s">
        <v>361</v>
      </c>
      <c r="AF2" s="89" t="s">
        <v>362</v>
      </c>
      <c r="AG2" s="89" t="s">
        <v>363</v>
      </c>
      <c r="AH2" s="89"/>
      <c r="AI2" s="89"/>
      <c r="AJ2" s="89"/>
      <c r="AK2" s="89"/>
      <c r="AL2" s="89"/>
      <c r="AM2" s="89"/>
      <c r="AN2" s="89"/>
      <c r="AO2" s="89"/>
      <c r="AP2" s="89"/>
      <c r="AQ2" s="89"/>
      <c r="AR2" s="89"/>
      <c r="AS2" s="89"/>
      <c r="AT2" s="89"/>
      <c r="AU2" s="89"/>
      <c r="AV2" s="89"/>
      <c r="AW2" s="89"/>
      <c r="AX2" s="89"/>
      <c r="AY2" s="89"/>
      <c r="AZ2" s="89"/>
      <c r="BA2" s="89"/>
      <c r="BB2" s="89"/>
      <c r="BC2" s="89"/>
      <c r="BD2" s="89"/>
      <c r="BE2" s="89"/>
      <c r="BF2" s="89"/>
      <c r="BG2" s="89"/>
      <c r="BH2" s="89"/>
      <c r="BI2" s="89"/>
      <c r="BJ2" s="89"/>
      <c r="BK2" s="89"/>
      <c r="BL2" s="89"/>
      <c r="BM2" s="89"/>
      <c r="BN2" s="89"/>
      <c r="BO2" s="89"/>
      <c r="BP2" s="89"/>
      <c r="BQ2" s="89"/>
      <c r="BR2" s="89"/>
      <c r="BS2" s="89"/>
      <c r="BT2" s="89"/>
      <c r="BU2" s="89"/>
      <c r="BV2" s="89"/>
      <c r="BW2" s="89"/>
      <c r="BX2" s="89"/>
      <c r="BY2" s="89"/>
      <c r="BZ2" s="89"/>
      <c r="CA2" s="89"/>
      <c r="CB2" s="89"/>
      <c r="CC2" s="89"/>
      <c r="CD2" s="89"/>
      <c r="CE2" s="89"/>
      <c r="CF2" s="89"/>
      <c r="CG2" s="89"/>
      <c r="CH2" s="89"/>
      <c r="CI2" s="89"/>
      <c r="CJ2" s="89"/>
      <c r="CK2" s="89"/>
      <c r="CL2" s="89"/>
      <c r="CM2" s="89"/>
    </row>
    <row r="3" spans="1:91" x14ac:dyDescent="0.25">
      <c r="A3" s="87" t="s">
        <v>220</v>
      </c>
      <c r="B3" s="89" t="s">
        <v>364</v>
      </c>
      <c r="C3" s="89" t="s">
        <v>365</v>
      </c>
      <c r="D3" s="89" t="s">
        <v>366</v>
      </c>
      <c r="E3" s="89" t="s">
        <v>367</v>
      </c>
      <c r="F3" s="89" t="s">
        <v>368</v>
      </c>
      <c r="G3" s="89" t="s">
        <v>369</v>
      </c>
      <c r="H3" s="89" t="s">
        <v>370</v>
      </c>
      <c r="I3" s="89" t="s">
        <v>371</v>
      </c>
      <c r="J3" s="89" t="s">
        <v>372</v>
      </c>
      <c r="K3" s="89" t="s">
        <v>373</v>
      </c>
      <c r="L3" s="89" t="s">
        <v>374</v>
      </c>
      <c r="M3" s="89" t="s">
        <v>375</v>
      </c>
      <c r="N3" s="89" t="s">
        <v>376</v>
      </c>
      <c r="O3" s="89" t="s">
        <v>377</v>
      </c>
      <c r="P3" s="89" t="s">
        <v>378</v>
      </c>
      <c r="Q3" s="89" t="s">
        <v>379</v>
      </c>
      <c r="R3" s="89" t="s">
        <v>380</v>
      </c>
      <c r="S3" s="89" t="s">
        <v>381</v>
      </c>
      <c r="T3" s="89" t="s">
        <v>382</v>
      </c>
      <c r="U3" s="89" t="s">
        <v>383</v>
      </c>
      <c r="V3" s="89" t="s">
        <v>384</v>
      </c>
      <c r="W3" s="89" t="s">
        <v>385</v>
      </c>
      <c r="X3" s="89" t="s">
        <v>386</v>
      </c>
      <c r="Y3" s="89" t="s">
        <v>387</v>
      </c>
      <c r="Z3" s="89" t="s">
        <v>388</v>
      </c>
      <c r="AA3" s="89" t="s">
        <v>389</v>
      </c>
      <c r="AB3" s="89" t="s">
        <v>390</v>
      </c>
      <c r="AC3" s="89" t="s">
        <v>391</v>
      </c>
      <c r="AD3" s="89" t="s">
        <v>392</v>
      </c>
      <c r="AE3" s="89" t="s">
        <v>393</v>
      </c>
      <c r="AF3" s="89" t="s">
        <v>394</v>
      </c>
      <c r="AG3" s="89" t="s">
        <v>395</v>
      </c>
      <c r="AH3" s="89"/>
      <c r="AI3" s="89"/>
      <c r="AJ3" s="89"/>
      <c r="AK3" s="89"/>
      <c r="AL3" s="89"/>
      <c r="AM3" s="89"/>
      <c r="AN3" s="89"/>
      <c r="AO3" s="89"/>
      <c r="AP3" s="89"/>
      <c r="AQ3" s="89"/>
      <c r="AR3" s="89"/>
      <c r="AS3" s="89"/>
      <c r="AT3" s="89"/>
      <c r="AU3" s="89"/>
      <c r="AV3" s="89"/>
      <c r="AW3" s="89"/>
      <c r="AX3" s="89"/>
      <c r="AY3" s="89"/>
      <c r="AZ3" s="89"/>
      <c r="BA3" s="89"/>
      <c r="BB3" s="89"/>
      <c r="BC3" s="89"/>
      <c r="BD3" s="89"/>
      <c r="BE3" s="89"/>
      <c r="BF3" s="89"/>
      <c r="BG3" s="89"/>
      <c r="BH3" s="89"/>
      <c r="BI3" s="89"/>
      <c r="BJ3" s="89"/>
      <c r="BK3" s="89"/>
      <c r="BL3" s="89"/>
      <c r="BM3" s="89"/>
      <c r="BN3" s="89"/>
      <c r="BO3" s="89"/>
      <c r="BP3" s="89"/>
      <c r="BQ3" s="89"/>
      <c r="BR3" s="89"/>
      <c r="BS3" s="89"/>
      <c r="BT3" s="89"/>
      <c r="BU3" s="89"/>
      <c r="BV3" s="89"/>
      <c r="BW3" s="89"/>
      <c r="BX3" s="89"/>
      <c r="BY3" s="89"/>
      <c r="BZ3" s="89"/>
      <c r="CA3" s="89"/>
      <c r="CB3" s="89"/>
      <c r="CC3" s="89"/>
      <c r="CD3" s="89"/>
      <c r="CE3" s="89"/>
      <c r="CF3" s="89"/>
      <c r="CG3" s="89"/>
      <c r="CH3" s="89"/>
      <c r="CI3" s="89"/>
      <c r="CJ3" s="89"/>
      <c r="CK3" s="89"/>
      <c r="CL3" s="89"/>
      <c r="CM3" s="89"/>
    </row>
    <row r="4" spans="1:91" x14ac:dyDescent="0.25">
      <c r="A4" s="87" t="s">
        <v>221</v>
      </c>
      <c r="B4" s="89" t="s">
        <v>396</v>
      </c>
      <c r="C4" s="89" t="s">
        <v>397</v>
      </c>
      <c r="D4" s="89" t="s">
        <v>398</v>
      </c>
      <c r="E4" s="89" t="s">
        <v>399</v>
      </c>
      <c r="F4" s="89" t="s">
        <v>400</v>
      </c>
      <c r="G4" s="89" t="s">
        <v>401</v>
      </c>
      <c r="H4" s="89" t="s">
        <v>402</v>
      </c>
      <c r="I4" s="89" t="s">
        <v>403</v>
      </c>
      <c r="J4" s="89" t="s">
        <v>404</v>
      </c>
      <c r="K4" s="89" t="s">
        <v>405</v>
      </c>
      <c r="L4" s="89" t="s">
        <v>406</v>
      </c>
      <c r="M4" s="89" t="s">
        <v>407</v>
      </c>
      <c r="N4" s="89" t="s">
        <v>408</v>
      </c>
      <c r="O4" s="89" t="s">
        <v>409</v>
      </c>
      <c r="P4" s="89" t="s">
        <v>410</v>
      </c>
      <c r="Q4" s="89" t="s">
        <v>411</v>
      </c>
      <c r="R4" s="89" t="s">
        <v>412</v>
      </c>
      <c r="S4" s="89" t="s">
        <v>413</v>
      </c>
      <c r="T4" s="89" t="s">
        <v>414</v>
      </c>
      <c r="U4" s="89" t="s">
        <v>415</v>
      </c>
      <c r="V4" s="89" t="s">
        <v>416</v>
      </c>
      <c r="W4" s="89" t="s">
        <v>417</v>
      </c>
      <c r="X4" s="89" t="s">
        <v>418</v>
      </c>
      <c r="Y4" s="89" t="s">
        <v>419</v>
      </c>
      <c r="Z4" s="89" t="s">
        <v>420</v>
      </c>
      <c r="AA4" s="89" t="s">
        <v>421</v>
      </c>
      <c r="AB4" s="89" t="s">
        <v>422</v>
      </c>
      <c r="AC4" s="89" t="s">
        <v>423</v>
      </c>
      <c r="AD4" s="89" t="s">
        <v>424</v>
      </c>
      <c r="AE4" s="89" t="s">
        <v>425</v>
      </c>
      <c r="AF4" s="89" t="s">
        <v>426</v>
      </c>
      <c r="AG4" s="89" t="s">
        <v>427</v>
      </c>
      <c r="AH4" s="89"/>
      <c r="AI4" s="89"/>
      <c r="AJ4" s="89"/>
      <c r="AK4" s="89"/>
      <c r="AL4" s="89"/>
      <c r="AM4" s="89"/>
      <c r="AN4" s="89"/>
      <c r="AO4" s="89"/>
      <c r="AP4" s="89"/>
      <c r="AQ4" s="89"/>
      <c r="AR4" s="89"/>
      <c r="AS4" s="89"/>
      <c r="AT4" s="89"/>
      <c r="AU4" s="89"/>
      <c r="AV4" s="89"/>
      <c r="AW4" s="89"/>
      <c r="AX4" s="89"/>
      <c r="AY4" s="89"/>
      <c r="AZ4" s="89"/>
      <c r="BA4" s="89"/>
      <c r="BB4" s="89"/>
      <c r="BC4" s="89"/>
      <c r="BD4" s="89"/>
      <c r="BE4" s="89"/>
      <c r="BF4" s="89"/>
      <c r="BG4" s="89"/>
      <c r="BH4" s="89"/>
      <c r="BI4" s="89"/>
      <c r="BJ4" s="89"/>
      <c r="BK4" s="89"/>
      <c r="BL4" s="89"/>
      <c r="BM4" s="89"/>
      <c r="BN4" s="89"/>
      <c r="BO4" s="89"/>
      <c r="BP4" s="89"/>
      <c r="BQ4" s="89"/>
      <c r="BR4" s="89"/>
      <c r="BS4" s="89"/>
      <c r="BT4" s="89"/>
      <c r="BU4" s="89"/>
      <c r="BV4" s="89"/>
      <c r="BW4" s="89"/>
      <c r="BX4" s="89"/>
      <c r="BY4" s="89"/>
      <c r="BZ4" s="89"/>
      <c r="CA4" s="89"/>
      <c r="CB4" s="89"/>
      <c r="CC4" s="89"/>
      <c r="CD4" s="89"/>
      <c r="CE4" s="89"/>
      <c r="CF4" s="89"/>
      <c r="CG4" s="89"/>
      <c r="CH4" s="89"/>
      <c r="CI4" s="89"/>
      <c r="CJ4" s="89"/>
      <c r="CK4" s="89"/>
      <c r="CL4" s="89"/>
      <c r="CM4" s="89"/>
    </row>
    <row r="5" spans="1:91" x14ac:dyDescent="0.25">
      <c r="A5" s="87" t="s">
        <v>222</v>
      </c>
      <c r="B5" s="89" t="s">
        <v>428</v>
      </c>
      <c r="C5" s="89" t="s">
        <v>429</v>
      </c>
      <c r="D5" s="89" t="s">
        <v>430</v>
      </c>
      <c r="E5" s="89" t="s">
        <v>431</v>
      </c>
      <c r="F5" s="89" t="s">
        <v>432</v>
      </c>
      <c r="G5" s="89" t="s">
        <v>433</v>
      </c>
      <c r="H5" s="89" t="s">
        <v>434</v>
      </c>
      <c r="I5" s="89" t="s">
        <v>435</v>
      </c>
      <c r="J5" s="89" t="s">
        <v>436</v>
      </c>
      <c r="K5" s="89" t="s">
        <v>437</v>
      </c>
      <c r="L5" s="89" t="s">
        <v>438</v>
      </c>
      <c r="M5" s="89" t="s">
        <v>439</v>
      </c>
      <c r="N5" s="89" t="s">
        <v>440</v>
      </c>
      <c r="O5" s="89" t="s">
        <v>441</v>
      </c>
      <c r="P5" s="89" t="s">
        <v>442</v>
      </c>
      <c r="Q5" s="89" t="s">
        <v>443</v>
      </c>
      <c r="R5" s="89" t="s">
        <v>444</v>
      </c>
      <c r="S5" s="89" t="s">
        <v>445</v>
      </c>
      <c r="T5" s="89" t="s">
        <v>446</v>
      </c>
      <c r="U5" s="89" t="s">
        <v>447</v>
      </c>
      <c r="V5" s="89" t="s">
        <v>448</v>
      </c>
      <c r="W5" s="89" t="s">
        <v>449</v>
      </c>
      <c r="X5" s="89" t="s">
        <v>450</v>
      </c>
      <c r="Y5" s="89" t="s">
        <v>451</v>
      </c>
      <c r="Z5" s="89" t="s">
        <v>452</v>
      </c>
      <c r="AA5" s="89" t="s">
        <v>453</v>
      </c>
      <c r="AB5" s="89" t="s">
        <v>454</v>
      </c>
      <c r="AC5" s="89" t="s">
        <v>455</v>
      </c>
      <c r="AD5" s="89" t="s">
        <v>456</v>
      </c>
      <c r="AE5" s="89" t="s">
        <v>457</v>
      </c>
      <c r="AF5" s="89" t="s">
        <v>458</v>
      </c>
      <c r="AG5" s="89" t="s">
        <v>459</v>
      </c>
      <c r="AH5" s="89"/>
      <c r="AI5" s="89"/>
      <c r="AJ5" s="89"/>
      <c r="AK5" s="89"/>
      <c r="AL5" s="89"/>
      <c r="AM5" s="89"/>
      <c r="AN5" s="89"/>
      <c r="AO5" s="89"/>
      <c r="AP5" s="89"/>
      <c r="AQ5" s="89"/>
      <c r="AR5" s="89"/>
      <c r="AS5" s="89"/>
      <c r="AT5" s="89"/>
      <c r="AU5" s="89"/>
      <c r="AV5" s="89"/>
      <c r="AW5" s="89"/>
      <c r="AX5" s="89"/>
      <c r="AY5" s="89"/>
      <c r="AZ5" s="89"/>
      <c r="BA5" s="89"/>
      <c r="BB5" s="89"/>
      <c r="BC5" s="89"/>
      <c r="BD5" s="89"/>
      <c r="BE5" s="89"/>
      <c r="BF5" s="89"/>
      <c r="BG5" s="89"/>
      <c r="BH5" s="89"/>
      <c r="BI5" s="89"/>
      <c r="BJ5" s="89"/>
      <c r="BK5" s="89"/>
      <c r="BL5" s="89"/>
      <c r="BM5" s="89"/>
      <c r="BN5" s="89"/>
      <c r="BO5" s="89"/>
      <c r="BP5" s="89"/>
      <c r="BQ5" s="89"/>
      <c r="BR5" s="89"/>
      <c r="BS5" s="89"/>
      <c r="BT5" s="89"/>
      <c r="BU5" s="89"/>
      <c r="BV5" s="89"/>
      <c r="BW5" s="89"/>
      <c r="BX5" s="89"/>
      <c r="BY5" s="89"/>
      <c r="BZ5" s="89"/>
      <c r="CA5" s="89"/>
      <c r="CB5" s="89"/>
      <c r="CC5" s="89"/>
      <c r="CD5" s="89"/>
      <c r="CE5" s="89"/>
      <c r="CF5" s="89"/>
      <c r="CG5" s="89"/>
      <c r="CH5" s="89"/>
      <c r="CI5" s="89"/>
      <c r="CJ5" s="89"/>
      <c r="CK5" s="89"/>
      <c r="CL5" s="89"/>
      <c r="CM5" s="89"/>
    </row>
    <row r="6" spans="1:91" x14ac:dyDescent="0.25">
      <c r="A6" s="87" t="s">
        <v>223</v>
      </c>
      <c r="B6" s="89" t="s">
        <v>460</v>
      </c>
      <c r="C6" s="89" t="s">
        <v>461</v>
      </c>
      <c r="D6" s="89" t="s">
        <v>462</v>
      </c>
      <c r="E6" s="89" t="s">
        <v>463</v>
      </c>
      <c r="F6" s="89" t="s">
        <v>464</v>
      </c>
      <c r="G6" s="89" t="s">
        <v>465</v>
      </c>
      <c r="H6" s="89" t="s">
        <v>466</v>
      </c>
      <c r="I6" s="89" t="s">
        <v>467</v>
      </c>
      <c r="J6" s="89" t="s">
        <v>468</v>
      </c>
      <c r="K6" s="89" t="s">
        <v>469</v>
      </c>
      <c r="L6" s="89" t="s">
        <v>470</v>
      </c>
      <c r="M6" s="89" t="s">
        <v>471</v>
      </c>
      <c r="N6" s="89" t="s">
        <v>472</v>
      </c>
      <c r="O6" s="89" t="s">
        <v>473</v>
      </c>
      <c r="P6" s="89" t="s">
        <v>474</v>
      </c>
      <c r="Q6" s="89" t="s">
        <v>475</v>
      </c>
      <c r="R6" s="89" t="s">
        <v>476</v>
      </c>
      <c r="S6" s="89" t="s">
        <v>477</v>
      </c>
      <c r="T6" s="89" t="s">
        <v>478</v>
      </c>
      <c r="U6" s="89" t="s">
        <v>479</v>
      </c>
      <c r="V6" s="89" t="s">
        <v>480</v>
      </c>
      <c r="W6" s="89" t="s">
        <v>481</v>
      </c>
      <c r="X6" s="89" t="s">
        <v>482</v>
      </c>
      <c r="Y6" s="89" t="s">
        <v>483</v>
      </c>
      <c r="Z6" s="89" t="s">
        <v>484</v>
      </c>
      <c r="AA6" s="89" t="s">
        <v>485</v>
      </c>
      <c r="AB6" s="89" t="s">
        <v>486</v>
      </c>
      <c r="AC6" s="89" t="s">
        <v>487</v>
      </c>
      <c r="AD6" s="89" t="s">
        <v>488</v>
      </c>
      <c r="AE6" s="89" t="s">
        <v>489</v>
      </c>
      <c r="AF6" s="89" t="s">
        <v>490</v>
      </c>
      <c r="AG6" s="89" t="s">
        <v>491</v>
      </c>
      <c r="AH6" s="89"/>
      <c r="AI6" s="89"/>
      <c r="AJ6" s="89"/>
      <c r="AK6" s="89"/>
      <c r="AL6" s="89"/>
      <c r="AM6" s="89"/>
      <c r="AN6" s="89"/>
      <c r="AO6" s="89"/>
      <c r="AP6" s="89"/>
      <c r="AQ6" s="89"/>
      <c r="AR6" s="89"/>
      <c r="AS6" s="89"/>
      <c r="AT6" s="89"/>
      <c r="AU6" s="89"/>
      <c r="AV6" s="89"/>
      <c r="AW6" s="89"/>
      <c r="AX6" s="89"/>
      <c r="AY6" s="89"/>
      <c r="AZ6" s="89"/>
      <c r="BA6" s="89"/>
      <c r="BB6" s="89"/>
      <c r="BC6" s="89"/>
      <c r="BD6" s="89"/>
      <c r="BE6" s="89"/>
      <c r="BF6" s="89"/>
      <c r="BG6" s="89"/>
      <c r="BH6" s="89"/>
      <c r="BI6" s="89"/>
      <c r="BJ6" s="89"/>
      <c r="BK6" s="89"/>
      <c r="BL6" s="89"/>
      <c r="BM6" s="89"/>
      <c r="BN6" s="89"/>
      <c r="BO6" s="89"/>
      <c r="BP6" s="89"/>
      <c r="BQ6" s="89"/>
      <c r="BR6" s="89"/>
      <c r="BS6" s="89"/>
      <c r="BT6" s="89"/>
      <c r="BU6" s="89"/>
      <c r="BV6" s="89"/>
      <c r="BW6" s="89"/>
      <c r="BX6" s="89"/>
      <c r="BY6" s="89"/>
      <c r="BZ6" s="89"/>
      <c r="CA6" s="89"/>
      <c r="CB6" s="89"/>
      <c r="CC6" s="89"/>
      <c r="CD6" s="89"/>
      <c r="CE6" s="89"/>
      <c r="CF6" s="89"/>
      <c r="CG6" s="89"/>
      <c r="CH6" s="89"/>
      <c r="CI6" s="89"/>
      <c r="CJ6" s="89"/>
      <c r="CK6" s="89"/>
      <c r="CL6" s="89"/>
      <c r="CM6" s="89"/>
    </row>
    <row r="7" spans="1:91" x14ac:dyDescent="0.25">
      <c r="A7" s="87" t="s">
        <v>224</v>
      </c>
      <c r="B7" s="89" t="s">
        <v>492</v>
      </c>
      <c r="C7" s="89" t="s">
        <v>493</v>
      </c>
      <c r="D7" s="89" t="s">
        <v>494</v>
      </c>
      <c r="E7" s="89" t="s">
        <v>495</v>
      </c>
      <c r="F7" s="89" t="s">
        <v>495</v>
      </c>
      <c r="G7" s="89" t="s">
        <v>496</v>
      </c>
      <c r="H7" s="89" t="s">
        <v>497</v>
      </c>
      <c r="I7" s="89" t="s">
        <v>498</v>
      </c>
      <c r="J7" s="89" t="s">
        <v>499</v>
      </c>
      <c r="K7" s="89" t="s">
        <v>500</v>
      </c>
      <c r="L7" s="89" t="s">
        <v>501</v>
      </c>
      <c r="M7" s="89" t="s">
        <v>502</v>
      </c>
      <c r="N7" s="89" t="s">
        <v>503</v>
      </c>
      <c r="O7" s="89" t="s">
        <v>504</v>
      </c>
      <c r="P7" s="89" t="s">
        <v>505</v>
      </c>
      <c r="Q7" s="89" t="s">
        <v>506</v>
      </c>
      <c r="R7" s="89" t="s">
        <v>495</v>
      </c>
      <c r="S7" s="89" t="s">
        <v>507</v>
      </c>
      <c r="T7" s="89" t="s">
        <v>508</v>
      </c>
      <c r="U7" s="89" t="s">
        <v>495</v>
      </c>
      <c r="V7" s="89" t="s">
        <v>509</v>
      </c>
      <c r="W7" s="89" t="s">
        <v>510</v>
      </c>
      <c r="X7" s="89" t="s">
        <v>511</v>
      </c>
      <c r="Y7" s="89" t="s">
        <v>512</v>
      </c>
      <c r="Z7" s="89" t="s">
        <v>513</v>
      </c>
      <c r="AA7" s="89" t="s">
        <v>514</v>
      </c>
      <c r="AB7" s="89" t="s">
        <v>495</v>
      </c>
      <c r="AC7" s="89" t="s">
        <v>515</v>
      </c>
      <c r="AD7" s="89" t="s">
        <v>516</v>
      </c>
      <c r="AE7" s="89" t="s">
        <v>517</v>
      </c>
      <c r="AF7" s="89" t="s">
        <v>495</v>
      </c>
      <c r="AG7" s="89" t="s">
        <v>518</v>
      </c>
      <c r="AH7" s="89"/>
      <c r="AI7" s="89"/>
      <c r="AJ7" s="89"/>
      <c r="AK7" s="89"/>
      <c r="AL7" s="89"/>
      <c r="AM7" s="89"/>
      <c r="AN7" s="89"/>
      <c r="AO7" s="89"/>
      <c r="AP7" s="89"/>
      <c r="AQ7" s="89"/>
      <c r="AR7" s="89"/>
      <c r="AS7" s="89"/>
      <c r="AT7" s="89"/>
      <c r="AU7" s="89"/>
      <c r="AV7" s="89"/>
      <c r="AW7" s="89"/>
      <c r="AX7" s="89"/>
      <c r="AY7" s="89"/>
      <c r="AZ7" s="89"/>
      <c r="BA7" s="89"/>
      <c r="BB7" s="89"/>
      <c r="BC7" s="89"/>
      <c r="BD7" s="89"/>
      <c r="BE7" s="89"/>
      <c r="BF7" s="89"/>
      <c r="BG7" s="89"/>
      <c r="BH7" s="89"/>
      <c r="BI7" s="89"/>
      <c r="BJ7" s="89"/>
      <c r="BK7" s="89"/>
      <c r="BL7" s="89"/>
      <c r="BM7" s="89"/>
      <c r="BN7" s="89"/>
      <c r="BO7" s="89"/>
      <c r="BP7" s="89"/>
      <c r="BQ7" s="89"/>
      <c r="BR7" s="89"/>
      <c r="BS7" s="89"/>
      <c r="BT7" s="89"/>
      <c r="BU7" s="89"/>
      <c r="BV7" s="89"/>
      <c r="BW7" s="89"/>
      <c r="BX7" s="89"/>
      <c r="BY7" s="89"/>
      <c r="BZ7" s="89"/>
      <c r="CA7" s="89"/>
      <c r="CB7" s="89"/>
      <c r="CC7" s="89"/>
      <c r="CD7" s="89"/>
      <c r="CE7" s="89"/>
      <c r="CF7" s="89"/>
      <c r="CG7" s="89"/>
      <c r="CH7" s="89"/>
      <c r="CI7" s="89"/>
      <c r="CJ7" s="89"/>
      <c r="CK7" s="89"/>
      <c r="CL7" s="89"/>
      <c r="CM7" s="89"/>
    </row>
    <row r="8" spans="1:91" x14ac:dyDescent="0.25">
      <c r="A8" s="87" t="s">
        <v>225</v>
      </c>
      <c r="B8" s="89" t="s">
        <v>519</v>
      </c>
      <c r="C8" s="89" t="s">
        <v>520</v>
      </c>
      <c r="D8" s="89" t="s">
        <v>521</v>
      </c>
      <c r="E8" s="89" t="s">
        <v>522</v>
      </c>
      <c r="F8" s="89" t="s">
        <v>523</v>
      </c>
      <c r="G8" s="89" t="s">
        <v>524</v>
      </c>
      <c r="H8" s="89" t="s">
        <v>525</v>
      </c>
      <c r="I8" s="89" t="s">
        <v>526</v>
      </c>
      <c r="J8" s="89" t="s">
        <v>527</v>
      </c>
      <c r="K8" s="89" t="s">
        <v>528</v>
      </c>
      <c r="L8" s="89" t="s">
        <v>529</v>
      </c>
      <c r="M8" s="89" t="s">
        <v>530</v>
      </c>
      <c r="N8" s="89" t="s">
        <v>531</v>
      </c>
      <c r="O8" s="89" t="s">
        <v>532</v>
      </c>
      <c r="P8" s="89" t="s">
        <v>533</v>
      </c>
      <c r="Q8" s="89" t="s">
        <v>534</v>
      </c>
      <c r="R8" s="89" t="s">
        <v>535</v>
      </c>
      <c r="S8" s="89" t="s">
        <v>536</v>
      </c>
      <c r="T8" s="89" t="s">
        <v>537</v>
      </c>
      <c r="U8" s="89" t="s">
        <v>538</v>
      </c>
      <c r="V8" s="89" t="s">
        <v>539</v>
      </c>
      <c r="W8" s="89" t="s">
        <v>540</v>
      </c>
      <c r="X8" s="89" t="s">
        <v>541</v>
      </c>
      <c r="Y8" s="89" t="s">
        <v>542</v>
      </c>
      <c r="Z8" s="89" t="s">
        <v>543</v>
      </c>
      <c r="AA8" s="89" t="s">
        <v>544</v>
      </c>
      <c r="AB8" s="89" t="s">
        <v>545</v>
      </c>
      <c r="AC8" s="89" t="s">
        <v>546</v>
      </c>
      <c r="AD8" s="89" t="s">
        <v>547</v>
      </c>
      <c r="AE8" s="89" t="s">
        <v>548</v>
      </c>
      <c r="AF8" s="89" t="s">
        <v>549</v>
      </c>
      <c r="AG8" s="89" t="s">
        <v>550</v>
      </c>
      <c r="AH8" s="89"/>
      <c r="AI8" s="89"/>
      <c r="AJ8" s="89"/>
      <c r="AK8" s="89"/>
      <c r="AL8" s="89"/>
      <c r="AM8" s="89"/>
      <c r="AN8" s="89"/>
      <c r="AO8" s="89"/>
      <c r="AP8" s="89"/>
      <c r="AQ8" s="89"/>
      <c r="AR8" s="89"/>
      <c r="AS8" s="89"/>
      <c r="AT8" s="89"/>
      <c r="AU8" s="89"/>
      <c r="AV8" s="89"/>
      <c r="AW8" s="89"/>
      <c r="AX8" s="89"/>
      <c r="AY8" s="89"/>
      <c r="AZ8" s="89"/>
      <c r="BA8" s="89"/>
      <c r="BB8" s="89"/>
      <c r="BC8" s="89"/>
      <c r="BD8" s="89"/>
      <c r="BE8" s="89"/>
      <c r="BF8" s="89"/>
      <c r="BG8" s="89"/>
      <c r="BH8" s="89"/>
      <c r="BI8" s="89"/>
      <c r="BJ8" s="89"/>
      <c r="BK8" s="89"/>
      <c r="BL8" s="89"/>
      <c r="BM8" s="89"/>
      <c r="BN8" s="89"/>
      <c r="BO8" s="89"/>
      <c r="BP8" s="89"/>
      <c r="BQ8" s="89"/>
      <c r="BR8" s="89"/>
      <c r="BS8" s="89"/>
      <c r="BT8" s="89"/>
      <c r="BU8" s="89"/>
      <c r="BV8" s="89"/>
      <c r="BW8" s="89"/>
      <c r="BX8" s="89"/>
      <c r="BY8" s="89"/>
      <c r="BZ8" s="89"/>
      <c r="CA8" s="89"/>
      <c r="CB8" s="89"/>
      <c r="CC8" s="89"/>
      <c r="CD8" s="89"/>
      <c r="CE8" s="89"/>
      <c r="CF8" s="89"/>
      <c r="CG8" s="89"/>
      <c r="CH8" s="89"/>
      <c r="CI8" s="89"/>
      <c r="CJ8" s="89"/>
      <c r="CK8" s="89"/>
      <c r="CL8" s="89"/>
      <c r="CM8" s="89"/>
    </row>
    <row r="9" spans="1:91" x14ac:dyDescent="0.25">
      <c r="A9" s="87" t="s">
        <v>226</v>
      </c>
      <c r="B9" s="89" t="s">
        <v>551</v>
      </c>
      <c r="C9" s="89" t="s">
        <v>552</v>
      </c>
      <c r="D9" s="89" t="s">
        <v>552</v>
      </c>
      <c r="E9" s="89" t="s">
        <v>553</v>
      </c>
      <c r="F9" s="89" t="s">
        <v>552</v>
      </c>
      <c r="G9" s="89" t="s">
        <v>552</v>
      </c>
      <c r="H9" s="89" t="s">
        <v>554</v>
      </c>
      <c r="I9" s="89" t="s">
        <v>552</v>
      </c>
      <c r="J9" s="89" t="s">
        <v>555</v>
      </c>
      <c r="K9" s="89" t="s">
        <v>556</v>
      </c>
      <c r="L9" s="89" t="s">
        <v>552</v>
      </c>
      <c r="M9" s="89" t="s">
        <v>557</v>
      </c>
      <c r="N9" s="89" t="s">
        <v>558</v>
      </c>
      <c r="O9" s="89" t="s">
        <v>552</v>
      </c>
      <c r="P9" s="89" t="s">
        <v>556</v>
      </c>
      <c r="Q9" s="89" t="s">
        <v>559</v>
      </c>
      <c r="R9" s="89" t="s">
        <v>552</v>
      </c>
      <c r="S9" s="89" t="s">
        <v>560</v>
      </c>
      <c r="T9" s="89" t="s">
        <v>561</v>
      </c>
      <c r="U9" s="89" t="s">
        <v>552</v>
      </c>
      <c r="V9" s="89" t="s">
        <v>556</v>
      </c>
      <c r="W9" s="89" t="s">
        <v>552</v>
      </c>
      <c r="X9" s="89" t="s">
        <v>552</v>
      </c>
      <c r="Y9" s="89" t="s">
        <v>562</v>
      </c>
      <c r="Z9" s="89" t="s">
        <v>563</v>
      </c>
      <c r="AA9" s="89" t="s">
        <v>552</v>
      </c>
      <c r="AB9" s="89" t="s">
        <v>556</v>
      </c>
      <c r="AC9" s="89" t="s">
        <v>564</v>
      </c>
      <c r="AD9" s="89" t="s">
        <v>565</v>
      </c>
      <c r="AE9" s="89" t="s">
        <v>552</v>
      </c>
      <c r="AF9" s="89" t="s">
        <v>566</v>
      </c>
      <c r="AG9" s="89" t="s">
        <v>567</v>
      </c>
      <c r="AH9" s="89"/>
      <c r="AI9" s="89"/>
      <c r="AJ9" s="89"/>
      <c r="AK9" s="89"/>
      <c r="AL9" s="89"/>
      <c r="AM9" s="89"/>
      <c r="AN9" s="89"/>
      <c r="AO9" s="89"/>
      <c r="AP9" s="89"/>
      <c r="AQ9" s="89"/>
      <c r="AR9" s="89"/>
      <c r="AS9" s="89"/>
      <c r="AT9" s="89"/>
      <c r="AU9" s="89"/>
      <c r="AV9" s="89"/>
      <c r="AW9" s="89"/>
      <c r="AX9" s="89"/>
      <c r="AY9" s="89"/>
      <c r="AZ9" s="89"/>
      <c r="BA9" s="89"/>
      <c r="BB9" s="89"/>
      <c r="BC9" s="89"/>
      <c r="BD9" s="89"/>
      <c r="BE9" s="89"/>
      <c r="BF9" s="89"/>
      <c r="BG9" s="89"/>
      <c r="BH9" s="89"/>
      <c r="BI9" s="89"/>
      <c r="BJ9" s="89"/>
      <c r="BK9" s="89"/>
      <c r="BL9" s="89"/>
      <c r="BM9" s="89"/>
      <c r="BN9" s="89"/>
      <c r="BO9" s="89"/>
      <c r="BP9" s="89"/>
      <c r="BQ9" s="89"/>
      <c r="BR9" s="89"/>
      <c r="BS9" s="89"/>
      <c r="BT9" s="89"/>
      <c r="BU9" s="89"/>
      <c r="BV9" s="89"/>
      <c r="BW9" s="89"/>
      <c r="BX9" s="89"/>
      <c r="BY9" s="89"/>
      <c r="BZ9" s="89"/>
      <c r="CA9" s="89"/>
      <c r="CB9" s="89"/>
      <c r="CC9" s="89"/>
      <c r="CD9" s="89"/>
      <c r="CE9" s="89"/>
      <c r="CF9" s="89"/>
      <c r="CG9" s="89"/>
      <c r="CH9" s="89"/>
      <c r="CI9" s="89"/>
      <c r="CJ9" s="89"/>
      <c r="CK9" s="89"/>
      <c r="CL9" s="89"/>
      <c r="CM9" s="89"/>
    </row>
    <row r="10" spans="1:91" x14ac:dyDescent="0.25">
      <c r="A10" s="87" t="s">
        <v>227</v>
      </c>
      <c r="B10" s="89" t="s">
        <v>568</v>
      </c>
      <c r="C10" s="89" t="s">
        <v>569</v>
      </c>
      <c r="D10" s="89" t="s">
        <v>570</v>
      </c>
      <c r="E10" s="89" t="s">
        <v>571</v>
      </c>
      <c r="F10" s="89" t="s">
        <v>572</v>
      </c>
      <c r="G10" s="89" t="s">
        <v>573</v>
      </c>
      <c r="H10" s="89" t="s">
        <v>574</v>
      </c>
      <c r="I10" s="89" t="s">
        <v>575</v>
      </c>
      <c r="J10" s="89" t="s">
        <v>576</v>
      </c>
      <c r="K10" s="89" t="s">
        <v>577</v>
      </c>
      <c r="L10" s="89" t="s">
        <v>578</v>
      </c>
      <c r="M10" s="89" t="s">
        <v>579</v>
      </c>
      <c r="N10" s="89" t="s">
        <v>580</v>
      </c>
      <c r="O10" s="89" t="s">
        <v>581</v>
      </c>
      <c r="P10" s="89" t="s">
        <v>582</v>
      </c>
      <c r="Q10" s="89" t="s">
        <v>583</v>
      </c>
      <c r="R10" s="89" t="s">
        <v>584</v>
      </c>
      <c r="S10" s="89" t="s">
        <v>585</v>
      </c>
      <c r="T10" s="89" t="s">
        <v>586</v>
      </c>
      <c r="U10" s="89" t="s">
        <v>587</v>
      </c>
      <c r="V10" s="89" t="s">
        <v>588</v>
      </c>
      <c r="W10" s="89" t="s">
        <v>589</v>
      </c>
      <c r="X10" s="89" t="s">
        <v>590</v>
      </c>
      <c r="Y10" s="89" t="s">
        <v>591</v>
      </c>
      <c r="Z10" s="89" t="s">
        <v>592</v>
      </c>
      <c r="AA10" s="89" t="s">
        <v>593</v>
      </c>
      <c r="AB10" s="89" t="s">
        <v>594</v>
      </c>
      <c r="AC10" s="89" t="s">
        <v>595</v>
      </c>
      <c r="AD10" s="89" t="s">
        <v>596</v>
      </c>
      <c r="AE10" s="89" t="s">
        <v>597</v>
      </c>
      <c r="AF10" s="89" t="s">
        <v>598</v>
      </c>
      <c r="AG10" s="89" t="s">
        <v>599</v>
      </c>
      <c r="AH10" s="89"/>
      <c r="AI10" s="89"/>
      <c r="AJ10" s="89"/>
      <c r="AK10" s="89"/>
      <c r="AL10" s="89"/>
      <c r="AM10" s="89"/>
      <c r="AN10" s="89"/>
      <c r="AO10" s="89"/>
      <c r="AP10" s="89"/>
      <c r="AQ10" s="89"/>
      <c r="AR10" s="89"/>
      <c r="AS10" s="89"/>
      <c r="AT10" s="89"/>
      <c r="AU10" s="89"/>
      <c r="AV10" s="89"/>
      <c r="AW10" s="89"/>
      <c r="AX10" s="89"/>
      <c r="AY10" s="89"/>
      <c r="AZ10" s="89"/>
      <c r="BA10" s="89"/>
      <c r="BB10" s="89"/>
      <c r="BC10" s="89"/>
      <c r="BD10" s="89"/>
      <c r="BE10" s="89"/>
      <c r="BF10" s="89"/>
      <c r="BG10" s="89"/>
      <c r="BH10" s="89"/>
      <c r="BI10" s="89"/>
      <c r="BJ10" s="89"/>
      <c r="BK10" s="89"/>
      <c r="BL10" s="89"/>
      <c r="BM10" s="89"/>
      <c r="BN10" s="89"/>
      <c r="BO10" s="89"/>
      <c r="BP10" s="89"/>
      <c r="BQ10" s="89"/>
      <c r="BR10" s="89"/>
      <c r="BS10" s="89"/>
      <c r="BT10" s="89"/>
      <c r="BU10" s="89"/>
      <c r="BV10" s="89"/>
      <c r="BW10" s="89"/>
      <c r="BX10" s="89"/>
      <c r="BY10" s="89"/>
      <c r="BZ10" s="89"/>
      <c r="CA10" s="89"/>
      <c r="CB10" s="89"/>
      <c r="CC10" s="89"/>
      <c r="CD10" s="89"/>
      <c r="CE10" s="89"/>
      <c r="CF10" s="89"/>
      <c r="CG10" s="89"/>
      <c r="CH10" s="89"/>
      <c r="CI10" s="89"/>
      <c r="CJ10" s="89"/>
      <c r="CK10" s="89"/>
      <c r="CL10" s="89"/>
      <c r="CM10" s="89"/>
    </row>
    <row r="11" spans="1:91" x14ac:dyDescent="0.25">
      <c r="A11" s="87" t="s">
        <v>228</v>
      </c>
      <c r="B11" s="89" t="s">
        <v>600</v>
      </c>
      <c r="C11" s="89" t="s">
        <v>601</v>
      </c>
      <c r="D11" s="89" t="s">
        <v>602</v>
      </c>
      <c r="E11" s="89" t="s">
        <v>603</v>
      </c>
      <c r="F11" s="89" t="s">
        <v>604</v>
      </c>
      <c r="G11" s="89" t="s">
        <v>605</v>
      </c>
      <c r="H11" s="89" t="s">
        <v>606</v>
      </c>
      <c r="I11" s="89" t="s">
        <v>607</v>
      </c>
      <c r="J11" s="89" t="s">
        <v>608</v>
      </c>
      <c r="K11" s="89" t="s">
        <v>609</v>
      </c>
      <c r="L11" s="89" t="s">
        <v>610</v>
      </c>
      <c r="M11" s="89" t="s">
        <v>611</v>
      </c>
      <c r="N11" s="89" t="s">
        <v>612</v>
      </c>
      <c r="O11" s="89" t="s">
        <v>613</v>
      </c>
      <c r="P11" s="89" t="s">
        <v>614</v>
      </c>
      <c r="Q11" s="89" t="s">
        <v>615</v>
      </c>
      <c r="R11" s="89" t="s">
        <v>616</v>
      </c>
      <c r="S11" s="89" t="s">
        <v>617</v>
      </c>
      <c r="T11" s="89" t="s">
        <v>618</v>
      </c>
      <c r="U11" s="89" t="s">
        <v>619</v>
      </c>
      <c r="V11" s="89" t="s">
        <v>620</v>
      </c>
      <c r="W11" s="89" t="s">
        <v>621</v>
      </c>
      <c r="X11" s="89" t="s">
        <v>622</v>
      </c>
      <c r="Y11" s="89" t="s">
        <v>623</v>
      </c>
      <c r="Z11" s="89" t="s">
        <v>624</v>
      </c>
      <c r="AA11" s="89" t="s">
        <v>625</v>
      </c>
      <c r="AB11" s="89" t="s">
        <v>626</v>
      </c>
      <c r="AC11" s="89" t="s">
        <v>627</v>
      </c>
      <c r="AD11" s="89" t="s">
        <v>628</v>
      </c>
      <c r="AE11" s="89" t="s">
        <v>629</v>
      </c>
      <c r="AF11" s="89" t="s">
        <v>630</v>
      </c>
      <c r="AG11" s="89" t="s">
        <v>631</v>
      </c>
      <c r="AH11" s="89"/>
      <c r="AI11" s="89"/>
      <c r="AJ11" s="89"/>
      <c r="AK11" s="89"/>
      <c r="AL11" s="89"/>
      <c r="AM11" s="89"/>
      <c r="AN11" s="89"/>
      <c r="AO11" s="89"/>
      <c r="AP11" s="89"/>
      <c r="AQ11" s="89"/>
      <c r="AR11" s="89"/>
      <c r="AS11" s="89"/>
      <c r="AT11" s="89"/>
      <c r="AU11" s="89"/>
      <c r="AV11" s="89"/>
      <c r="AW11" s="89"/>
      <c r="AX11" s="89"/>
      <c r="AY11" s="89"/>
      <c r="AZ11" s="89"/>
      <c r="BA11" s="89"/>
      <c r="BB11" s="89"/>
      <c r="BC11" s="89"/>
      <c r="BD11" s="89"/>
      <c r="BE11" s="89"/>
      <c r="BF11" s="89"/>
      <c r="BG11" s="89"/>
      <c r="BH11" s="89"/>
      <c r="BI11" s="89"/>
      <c r="BJ11" s="89"/>
      <c r="BK11" s="89"/>
      <c r="BL11" s="89"/>
      <c r="BM11" s="89"/>
      <c r="BN11" s="89"/>
      <c r="BO11" s="89"/>
      <c r="BP11" s="89"/>
      <c r="BQ11" s="89"/>
      <c r="BR11" s="89"/>
      <c r="BS11" s="89"/>
      <c r="BT11" s="89"/>
      <c r="BU11" s="89"/>
      <c r="BV11" s="89"/>
      <c r="BW11" s="89"/>
      <c r="BX11" s="89"/>
      <c r="BY11" s="89"/>
      <c r="BZ11" s="89"/>
      <c r="CA11" s="89"/>
      <c r="CB11" s="89"/>
      <c r="CC11" s="89"/>
      <c r="CD11" s="89"/>
      <c r="CE11" s="89"/>
      <c r="CF11" s="89"/>
      <c r="CG11" s="89"/>
      <c r="CH11" s="89"/>
      <c r="CI11" s="89"/>
      <c r="CJ11" s="89"/>
      <c r="CK11" s="89"/>
      <c r="CL11" s="89"/>
      <c r="CM11" s="89"/>
    </row>
    <row r="12" spans="1:91" x14ac:dyDescent="0.25">
      <c r="A12" s="87" t="s">
        <v>229</v>
      </c>
      <c r="B12" s="89" t="s">
        <v>632</v>
      </c>
      <c r="C12" s="89" t="s">
        <v>633</v>
      </c>
      <c r="D12" s="89" t="s">
        <v>634</v>
      </c>
      <c r="E12" s="89" t="s">
        <v>635</v>
      </c>
      <c r="F12" s="89" t="s">
        <v>636</v>
      </c>
      <c r="G12" s="89" t="s">
        <v>637</v>
      </c>
      <c r="H12" s="89" t="s">
        <v>638</v>
      </c>
      <c r="I12" s="89" t="s">
        <v>639</v>
      </c>
      <c r="J12" s="89" t="s">
        <v>640</v>
      </c>
      <c r="K12" s="89" t="s">
        <v>641</v>
      </c>
      <c r="L12" s="89" t="s">
        <v>642</v>
      </c>
      <c r="M12" s="89" t="s">
        <v>643</v>
      </c>
      <c r="N12" s="89" t="s">
        <v>644</v>
      </c>
      <c r="O12" s="89" t="s">
        <v>645</v>
      </c>
      <c r="P12" s="89" t="s">
        <v>646</v>
      </c>
      <c r="Q12" s="89" t="s">
        <v>647</v>
      </c>
      <c r="R12" s="89" t="s">
        <v>648</v>
      </c>
      <c r="S12" s="89" t="s">
        <v>649</v>
      </c>
      <c r="T12" s="89" t="s">
        <v>650</v>
      </c>
      <c r="U12" s="89" t="s">
        <v>651</v>
      </c>
      <c r="V12" s="89" t="s">
        <v>652</v>
      </c>
      <c r="W12" s="89" t="s">
        <v>653</v>
      </c>
      <c r="X12" s="89" t="s">
        <v>654</v>
      </c>
      <c r="Y12" s="89" t="s">
        <v>655</v>
      </c>
      <c r="Z12" s="89" t="s">
        <v>656</v>
      </c>
      <c r="AA12" s="89" t="s">
        <v>657</v>
      </c>
      <c r="AB12" s="89" t="s">
        <v>658</v>
      </c>
      <c r="AC12" s="89" t="s">
        <v>659</v>
      </c>
      <c r="AD12" s="89" t="s">
        <v>660</v>
      </c>
      <c r="AE12" s="89" t="s">
        <v>661</v>
      </c>
      <c r="AF12" s="89" t="s">
        <v>662</v>
      </c>
      <c r="AG12" s="89" t="s">
        <v>663</v>
      </c>
      <c r="AH12" s="89"/>
      <c r="AI12" s="89"/>
      <c r="AJ12" s="89"/>
      <c r="AK12" s="89"/>
      <c r="AL12" s="89"/>
      <c r="AM12" s="89"/>
      <c r="AN12" s="89"/>
      <c r="AO12" s="89"/>
      <c r="AP12" s="89"/>
      <c r="AQ12" s="89"/>
      <c r="AR12" s="89"/>
      <c r="AS12" s="89"/>
      <c r="AT12" s="89"/>
      <c r="AU12" s="89"/>
      <c r="AV12" s="89"/>
      <c r="AW12" s="89"/>
      <c r="AX12" s="89"/>
      <c r="AY12" s="89"/>
      <c r="AZ12" s="89"/>
      <c r="BA12" s="89"/>
      <c r="BB12" s="89"/>
      <c r="BC12" s="89"/>
      <c r="BD12" s="89"/>
      <c r="BE12" s="89"/>
      <c r="BF12" s="89"/>
      <c r="BG12" s="89"/>
      <c r="BH12" s="89"/>
      <c r="BI12" s="89"/>
      <c r="BJ12" s="89"/>
      <c r="BK12" s="89"/>
      <c r="BL12" s="89"/>
      <c r="BM12" s="89"/>
      <c r="BN12" s="89"/>
      <c r="BO12" s="89"/>
      <c r="BP12" s="89"/>
      <c r="BQ12" s="89"/>
      <c r="BR12" s="89"/>
      <c r="BS12" s="89"/>
      <c r="BT12" s="89"/>
      <c r="BU12" s="89"/>
      <c r="BV12" s="89"/>
      <c r="BW12" s="89"/>
      <c r="BX12" s="89"/>
      <c r="BY12" s="89"/>
      <c r="BZ12" s="89"/>
      <c r="CA12" s="89"/>
      <c r="CB12" s="89"/>
      <c r="CC12" s="89"/>
      <c r="CD12" s="89"/>
      <c r="CE12" s="89"/>
      <c r="CF12" s="89"/>
      <c r="CG12" s="89"/>
      <c r="CH12" s="89"/>
      <c r="CI12" s="89"/>
      <c r="CJ12" s="89"/>
      <c r="CK12" s="89"/>
      <c r="CL12" s="89"/>
      <c r="CM12" s="89"/>
    </row>
    <row r="13" spans="1:91" x14ac:dyDescent="0.25">
      <c r="A13" s="87" t="s">
        <v>230</v>
      </c>
      <c r="B13" s="89" t="s">
        <v>664</v>
      </c>
      <c r="C13" s="89" t="s">
        <v>665</v>
      </c>
      <c r="D13" s="89" t="s">
        <v>666</v>
      </c>
      <c r="E13" s="89" t="s">
        <v>667</v>
      </c>
      <c r="F13" s="89" t="s">
        <v>668</v>
      </c>
      <c r="G13" s="89" t="s">
        <v>669</v>
      </c>
      <c r="H13" s="89" t="s">
        <v>670</v>
      </c>
      <c r="I13" s="89" t="s">
        <v>671</v>
      </c>
      <c r="J13" s="89" t="s">
        <v>672</v>
      </c>
      <c r="K13" s="89" t="s">
        <v>673</v>
      </c>
      <c r="L13" s="89" t="s">
        <v>674</v>
      </c>
      <c r="M13" s="89" t="s">
        <v>675</v>
      </c>
      <c r="N13" s="89" t="s">
        <v>676</v>
      </c>
      <c r="O13" s="89" t="s">
        <v>677</v>
      </c>
      <c r="P13" s="89" t="s">
        <v>678</v>
      </c>
      <c r="Q13" s="89" t="s">
        <v>679</v>
      </c>
      <c r="R13" s="89" t="s">
        <v>680</v>
      </c>
      <c r="S13" s="89" t="s">
        <v>681</v>
      </c>
      <c r="T13" s="89" t="s">
        <v>682</v>
      </c>
      <c r="U13" s="89" t="s">
        <v>683</v>
      </c>
      <c r="V13" s="89" t="s">
        <v>684</v>
      </c>
      <c r="W13" s="89" t="s">
        <v>685</v>
      </c>
      <c r="X13" s="89" t="s">
        <v>686</v>
      </c>
      <c r="Y13" s="89" t="s">
        <v>687</v>
      </c>
      <c r="Z13" s="89" t="s">
        <v>688</v>
      </c>
      <c r="AA13" s="89" t="s">
        <v>689</v>
      </c>
      <c r="AB13" s="89" t="s">
        <v>690</v>
      </c>
      <c r="AC13" s="89" t="s">
        <v>691</v>
      </c>
      <c r="AD13" s="89" t="s">
        <v>692</v>
      </c>
      <c r="AE13" s="89" t="s">
        <v>693</v>
      </c>
      <c r="AF13" s="89" t="s">
        <v>694</v>
      </c>
      <c r="AG13" s="89" t="s">
        <v>695</v>
      </c>
      <c r="AH13" s="89"/>
      <c r="AI13" s="89"/>
      <c r="AJ13" s="89"/>
      <c r="AK13" s="89"/>
      <c r="AL13" s="89"/>
      <c r="AM13" s="89"/>
      <c r="AN13" s="89"/>
      <c r="AO13" s="89"/>
      <c r="AP13" s="89"/>
      <c r="AQ13" s="89"/>
      <c r="AR13" s="89"/>
      <c r="AS13" s="89"/>
      <c r="AT13" s="89"/>
      <c r="AU13" s="89"/>
      <c r="AV13" s="89"/>
      <c r="AW13" s="89"/>
      <c r="AX13" s="89"/>
      <c r="AY13" s="89"/>
      <c r="AZ13" s="89"/>
      <c r="BA13" s="89"/>
      <c r="BB13" s="89"/>
      <c r="BC13" s="89"/>
      <c r="BD13" s="89"/>
      <c r="BE13" s="89"/>
      <c r="BF13" s="89"/>
      <c r="BG13" s="89"/>
      <c r="BH13" s="89"/>
      <c r="BI13" s="89"/>
      <c r="BJ13" s="89"/>
      <c r="BK13" s="89"/>
      <c r="BL13" s="89"/>
      <c r="BM13" s="89"/>
      <c r="BN13" s="89"/>
      <c r="BO13" s="89"/>
      <c r="BP13" s="89"/>
      <c r="BQ13" s="89"/>
      <c r="BR13" s="89"/>
      <c r="BS13" s="89"/>
      <c r="BT13" s="89"/>
      <c r="BU13" s="89"/>
      <c r="BV13" s="89"/>
      <c r="BW13" s="89"/>
      <c r="BX13" s="89"/>
      <c r="BY13" s="89"/>
      <c r="BZ13" s="89"/>
      <c r="CA13" s="89"/>
      <c r="CB13" s="89"/>
      <c r="CC13" s="89"/>
      <c r="CD13" s="89"/>
      <c r="CE13" s="89"/>
      <c r="CF13" s="89"/>
      <c r="CG13" s="89"/>
      <c r="CH13" s="89"/>
      <c r="CI13" s="89"/>
      <c r="CJ13" s="89"/>
      <c r="CK13" s="89"/>
      <c r="CL13" s="89"/>
      <c r="CM13" s="89"/>
    </row>
    <row r="14" spans="1:91" x14ac:dyDescent="0.25">
      <c r="A14" s="87" t="s">
        <v>231</v>
      </c>
      <c r="B14" s="89" t="s">
        <v>696</v>
      </c>
      <c r="C14" s="89" t="s">
        <v>697</v>
      </c>
      <c r="D14" s="89" t="s">
        <v>698</v>
      </c>
      <c r="E14" s="89" t="s">
        <v>699</v>
      </c>
      <c r="F14" s="89" t="s">
        <v>700</v>
      </c>
      <c r="G14" s="89" t="s">
        <v>701</v>
      </c>
      <c r="H14" s="89" t="s">
        <v>702</v>
      </c>
      <c r="I14" s="89" t="s">
        <v>703</v>
      </c>
      <c r="J14" s="89" t="s">
        <v>704</v>
      </c>
      <c r="K14" s="89" t="s">
        <v>705</v>
      </c>
      <c r="L14" s="89" t="s">
        <v>706</v>
      </c>
      <c r="M14" s="89" t="s">
        <v>707</v>
      </c>
      <c r="N14" s="89" t="s">
        <v>708</v>
      </c>
      <c r="O14" s="89" t="s">
        <v>709</v>
      </c>
      <c r="P14" s="89" t="s">
        <v>710</v>
      </c>
      <c r="Q14" s="89" t="s">
        <v>711</v>
      </c>
      <c r="R14" s="89" t="s">
        <v>712</v>
      </c>
      <c r="S14" s="89" t="s">
        <v>713</v>
      </c>
      <c r="T14" s="89" t="s">
        <v>714</v>
      </c>
      <c r="U14" s="89" t="s">
        <v>715</v>
      </c>
      <c r="V14" s="89" t="s">
        <v>716</v>
      </c>
      <c r="W14" s="89" t="s">
        <v>717</v>
      </c>
      <c r="X14" s="89" t="s">
        <v>718</v>
      </c>
      <c r="Y14" s="89" t="s">
        <v>719</v>
      </c>
      <c r="Z14" s="89" t="s">
        <v>720</v>
      </c>
      <c r="AA14" s="89" t="s">
        <v>721</v>
      </c>
      <c r="AB14" s="89" t="s">
        <v>722</v>
      </c>
      <c r="AC14" s="89" t="s">
        <v>723</v>
      </c>
      <c r="AD14" s="89" t="s">
        <v>724</v>
      </c>
      <c r="AE14" s="89" t="s">
        <v>725</v>
      </c>
      <c r="AF14" s="89" t="s">
        <v>726</v>
      </c>
      <c r="AG14" s="89" t="s">
        <v>727</v>
      </c>
      <c r="AH14" s="89"/>
      <c r="AI14" s="89"/>
      <c r="AJ14" s="89"/>
      <c r="AK14" s="89"/>
      <c r="AL14" s="89"/>
      <c r="AM14" s="89"/>
      <c r="AN14" s="89"/>
      <c r="AO14" s="89"/>
      <c r="AP14" s="89"/>
      <c r="AQ14" s="89"/>
      <c r="AR14" s="89"/>
      <c r="AS14" s="89"/>
      <c r="AT14" s="89"/>
      <c r="AU14" s="89"/>
      <c r="AV14" s="89"/>
      <c r="AW14" s="89"/>
      <c r="AX14" s="89"/>
      <c r="AY14" s="89"/>
      <c r="AZ14" s="89"/>
      <c r="BA14" s="89"/>
      <c r="BB14" s="89"/>
      <c r="BC14" s="89"/>
      <c r="BD14" s="89"/>
      <c r="BE14" s="89"/>
      <c r="BF14" s="89"/>
      <c r="BG14" s="89"/>
      <c r="BH14" s="89"/>
      <c r="BI14" s="89"/>
      <c r="BJ14" s="89"/>
      <c r="BK14" s="89"/>
      <c r="BL14" s="89"/>
      <c r="BM14" s="89"/>
      <c r="BN14" s="89"/>
      <c r="BO14" s="89"/>
      <c r="BP14" s="89"/>
      <c r="BQ14" s="89"/>
      <c r="BR14" s="89"/>
      <c r="BS14" s="89"/>
      <c r="BT14" s="89"/>
      <c r="BU14" s="89"/>
      <c r="BV14" s="89"/>
      <c r="BW14" s="89"/>
      <c r="BX14" s="89"/>
      <c r="BY14" s="89"/>
      <c r="BZ14" s="89"/>
      <c r="CA14" s="89"/>
      <c r="CB14" s="89"/>
      <c r="CC14" s="89"/>
      <c r="CD14" s="89"/>
      <c r="CE14" s="89"/>
      <c r="CF14" s="89"/>
      <c r="CG14" s="89"/>
      <c r="CH14" s="89"/>
      <c r="CI14" s="89"/>
      <c r="CJ14" s="89"/>
      <c r="CK14" s="89"/>
      <c r="CL14" s="89"/>
      <c r="CM14" s="89"/>
    </row>
    <row r="15" spans="1:91" x14ac:dyDescent="0.25">
      <c r="A15" s="87" t="s">
        <v>232</v>
      </c>
      <c r="B15" s="89" t="s">
        <v>728</v>
      </c>
      <c r="C15" s="89" t="s">
        <v>729</v>
      </c>
      <c r="D15" s="89" t="s">
        <v>730</v>
      </c>
      <c r="E15" s="89" t="s">
        <v>731</v>
      </c>
      <c r="F15" s="89" t="s">
        <v>732</v>
      </c>
      <c r="G15" s="89" t="s">
        <v>733</v>
      </c>
      <c r="H15" s="89" t="s">
        <v>734</v>
      </c>
      <c r="I15" s="89" t="s">
        <v>735</v>
      </c>
      <c r="J15" s="89" t="s">
        <v>736</v>
      </c>
      <c r="K15" s="89" t="s">
        <v>737</v>
      </c>
      <c r="L15" s="89" t="s">
        <v>738</v>
      </c>
      <c r="M15" s="89" t="s">
        <v>739</v>
      </c>
      <c r="N15" s="89" t="s">
        <v>740</v>
      </c>
      <c r="O15" s="89" t="s">
        <v>741</v>
      </c>
      <c r="P15" s="89" t="s">
        <v>742</v>
      </c>
      <c r="Q15" s="89" t="s">
        <v>743</v>
      </c>
      <c r="R15" s="89" t="s">
        <v>744</v>
      </c>
      <c r="S15" s="89" t="s">
        <v>745</v>
      </c>
      <c r="T15" s="89" t="s">
        <v>746</v>
      </c>
      <c r="U15" s="89" t="s">
        <v>747</v>
      </c>
      <c r="V15" s="89" t="s">
        <v>748</v>
      </c>
      <c r="W15" s="89" t="s">
        <v>749</v>
      </c>
      <c r="X15" s="89" t="s">
        <v>750</v>
      </c>
      <c r="Y15" s="89" t="s">
        <v>751</v>
      </c>
      <c r="Z15" s="89" t="s">
        <v>752</v>
      </c>
      <c r="AA15" s="89" t="s">
        <v>753</v>
      </c>
      <c r="AB15" s="89" t="s">
        <v>754</v>
      </c>
      <c r="AC15" s="89" t="s">
        <v>755</v>
      </c>
      <c r="AD15" s="89" t="s">
        <v>756</v>
      </c>
      <c r="AE15" s="89" t="s">
        <v>757</v>
      </c>
      <c r="AF15" s="89" t="s">
        <v>758</v>
      </c>
      <c r="AG15" s="89" t="s">
        <v>759</v>
      </c>
      <c r="AH15" s="89"/>
      <c r="AI15" s="89"/>
      <c r="AJ15" s="89"/>
      <c r="AK15" s="89"/>
      <c r="AL15" s="89"/>
      <c r="AM15" s="89"/>
      <c r="AN15" s="89"/>
      <c r="AO15" s="89"/>
      <c r="AP15" s="89"/>
      <c r="AQ15" s="89"/>
      <c r="AR15" s="89"/>
      <c r="AS15" s="89"/>
      <c r="AT15" s="89"/>
      <c r="AU15" s="89"/>
      <c r="AV15" s="89"/>
      <c r="AW15" s="89"/>
      <c r="AX15" s="89"/>
      <c r="AY15" s="89"/>
      <c r="AZ15" s="89"/>
      <c r="BA15" s="89"/>
      <c r="BB15" s="89"/>
      <c r="BC15" s="89"/>
      <c r="BD15" s="89"/>
      <c r="BE15" s="89"/>
      <c r="BF15" s="89"/>
      <c r="BG15" s="89"/>
      <c r="BH15" s="89"/>
      <c r="BI15" s="89"/>
      <c r="BJ15" s="89"/>
      <c r="BK15" s="89"/>
      <c r="BL15" s="89"/>
      <c r="BM15" s="89"/>
      <c r="BN15" s="89"/>
      <c r="BO15" s="89"/>
      <c r="BP15" s="89"/>
      <c r="BQ15" s="89"/>
      <c r="BR15" s="89"/>
      <c r="BS15" s="89"/>
      <c r="BT15" s="89"/>
      <c r="BU15" s="89"/>
      <c r="BV15" s="89"/>
      <c r="BW15" s="89"/>
      <c r="BX15" s="89"/>
      <c r="BY15" s="89"/>
      <c r="BZ15" s="89"/>
      <c r="CA15" s="89"/>
      <c r="CB15" s="89"/>
      <c r="CC15" s="89"/>
      <c r="CD15" s="89"/>
      <c r="CE15" s="89"/>
      <c r="CF15" s="89"/>
      <c r="CG15" s="89"/>
      <c r="CH15" s="89"/>
      <c r="CI15" s="89"/>
      <c r="CJ15" s="89"/>
      <c r="CK15" s="89"/>
      <c r="CL15" s="89"/>
      <c r="CM15" s="89"/>
    </row>
    <row r="16" spans="1:91" x14ac:dyDescent="0.25">
      <c r="A16" s="87" t="s">
        <v>233</v>
      </c>
      <c r="B16" s="89" t="s">
        <v>760</v>
      </c>
      <c r="C16" s="89" t="s">
        <v>761</v>
      </c>
      <c r="D16" s="89" t="s">
        <v>762</v>
      </c>
      <c r="E16" s="89" t="s">
        <v>763</v>
      </c>
      <c r="F16" s="89" t="s">
        <v>764</v>
      </c>
      <c r="G16" s="89" t="s">
        <v>765</v>
      </c>
      <c r="H16" s="89" t="s">
        <v>766</v>
      </c>
      <c r="I16" s="89" t="s">
        <v>767</v>
      </c>
      <c r="J16" s="89" t="s">
        <v>768</v>
      </c>
      <c r="K16" s="89" t="s">
        <v>769</v>
      </c>
      <c r="L16" s="89" t="s">
        <v>770</v>
      </c>
      <c r="M16" s="89" t="s">
        <v>771</v>
      </c>
      <c r="N16" s="89" t="s">
        <v>772</v>
      </c>
      <c r="O16" s="89" t="s">
        <v>773</v>
      </c>
      <c r="P16" s="89" t="s">
        <v>774</v>
      </c>
      <c r="Q16" s="89" t="s">
        <v>775</v>
      </c>
      <c r="R16" s="89" t="s">
        <v>776</v>
      </c>
      <c r="S16" s="89" t="s">
        <v>777</v>
      </c>
      <c r="T16" s="89" t="s">
        <v>778</v>
      </c>
      <c r="U16" s="89" t="s">
        <v>779</v>
      </c>
      <c r="V16" s="89" t="s">
        <v>780</v>
      </c>
      <c r="W16" s="89" t="s">
        <v>781</v>
      </c>
      <c r="X16" s="89" t="s">
        <v>782</v>
      </c>
      <c r="Y16" s="89" t="s">
        <v>783</v>
      </c>
      <c r="Z16" s="89" t="s">
        <v>784</v>
      </c>
      <c r="AA16" s="89" t="s">
        <v>785</v>
      </c>
      <c r="AB16" s="89" t="s">
        <v>786</v>
      </c>
      <c r="AC16" s="89" t="s">
        <v>787</v>
      </c>
      <c r="AD16" s="89" t="s">
        <v>788</v>
      </c>
      <c r="AE16" s="89" t="s">
        <v>789</v>
      </c>
      <c r="AF16" s="89" t="s">
        <v>790</v>
      </c>
      <c r="AG16" s="89" t="s">
        <v>791</v>
      </c>
      <c r="AH16" s="89"/>
      <c r="AI16" s="89"/>
      <c r="AJ16" s="89"/>
      <c r="AK16" s="89"/>
      <c r="AL16" s="89"/>
      <c r="AM16" s="89"/>
      <c r="AN16" s="89"/>
      <c r="AO16" s="89"/>
      <c r="AP16" s="89"/>
      <c r="AQ16" s="89"/>
      <c r="AR16" s="89"/>
      <c r="AS16" s="89"/>
      <c r="AT16" s="89"/>
      <c r="AU16" s="89"/>
      <c r="AV16" s="89"/>
      <c r="AW16" s="89"/>
      <c r="AX16" s="89"/>
      <c r="AY16" s="89"/>
      <c r="AZ16" s="89"/>
      <c r="BA16" s="89"/>
      <c r="BB16" s="89"/>
      <c r="BC16" s="89"/>
      <c r="BD16" s="89"/>
      <c r="BE16" s="89"/>
      <c r="BF16" s="89"/>
      <c r="BG16" s="89"/>
      <c r="BH16" s="89"/>
      <c r="BI16" s="89"/>
      <c r="BJ16" s="89"/>
      <c r="BK16" s="89"/>
      <c r="BL16" s="89"/>
      <c r="BM16" s="89"/>
      <c r="BN16" s="89"/>
      <c r="BO16" s="89"/>
      <c r="BP16" s="89"/>
      <c r="BQ16" s="89"/>
      <c r="BR16" s="89"/>
      <c r="BS16" s="89"/>
      <c r="BT16" s="89"/>
      <c r="BU16" s="89"/>
      <c r="BV16" s="89"/>
      <c r="BW16" s="89"/>
      <c r="BX16" s="89"/>
      <c r="BY16" s="89"/>
      <c r="BZ16" s="89"/>
      <c r="CA16" s="89"/>
      <c r="CB16" s="89"/>
      <c r="CC16" s="89"/>
      <c r="CD16" s="89"/>
      <c r="CE16" s="89"/>
      <c r="CF16" s="89"/>
      <c r="CG16" s="89"/>
      <c r="CH16" s="89"/>
      <c r="CI16" s="89"/>
      <c r="CJ16" s="89"/>
      <c r="CK16" s="89"/>
      <c r="CL16" s="89"/>
      <c r="CM16" s="89"/>
    </row>
    <row r="17" spans="1:91" x14ac:dyDescent="0.25">
      <c r="A17" s="87" t="s">
        <v>234</v>
      </c>
      <c r="B17" s="89" t="s">
        <v>792</v>
      </c>
      <c r="C17" s="89" t="s">
        <v>793</v>
      </c>
      <c r="D17" s="89" t="s">
        <v>794</v>
      </c>
      <c r="E17" s="89" t="s">
        <v>795</v>
      </c>
      <c r="F17" s="89" t="s">
        <v>796</v>
      </c>
      <c r="G17" s="89" t="s">
        <v>797</v>
      </c>
      <c r="H17" s="89" t="s">
        <v>798</v>
      </c>
      <c r="I17" s="89" t="s">
        <v>799</v>
      </c>
      <c r="J17" s="89" t="s">
        <v>800</v>
      </c>
      <c r="K17" s="89" t="s">
        <v>801</v>
      </c>
      <c r="L17" s="89" t="s">
        <v>802</v>
      </c>
      <c r="M17" s="89" t="s">
        <v>803</v>
      </c>
      <c r="N17" s="89" t="s">
        <v>804</v>
      </c>
      <c r="O17" s="89" t="s">
        <v>805</v>
      </c>
      <c r="P17" s="89" t="s">
        <v>806</v>
      </c>
      <c r="Q17" s="89" t="s">
        <v>807</v>
      </c>
      <c r="R17" s="89" t="s">
        <v>808</v>
      </c>
      <c r="S17" s="89" t="s">
        <v>809</v>
      </c>
      <c r="T17" s="89" t="s">
        <v>810</v>
      </c>
      <c r="U17" s="89" t="s">
        <v>811</v>
      </c>
      <c r="V17" s="89" t="s">
        <v>812</v>
      </c>
      <c r="W17" s="89" t="s">
        <v>813</v>
      </c>
      <c r="X17" s="89" t="s">
        <v>814</v>
      </c>
      <c r="Y17" s="89" t="s">
        <v>815</v>
      </c>
      <c r="Z17" s="89" t="s">
        <v>816</v>
      </c>
      <c r="AA17" s="89" t="s">
        <v>817</v>
      </c>
      <c r="AB17" s="89" t="s">
        <v>818</v>
      </c>
      <c r="AC17" s="89" t="s">
        <v>819</v>
      </c>
      <c r="AD17" s="89" t="s">
        <v>820</v>
      </c>
      <c r="AE17" s="89" t="s">
        <v>821</v>
      </c>
      <c r="AF17" s="89" t="s">
        <v>822</v>
      </c>
      <c r="AG17" s="89" t="s">
        <v>823</v>
      </c>
      <c r="AH17" s="89"/>
      <c r="AI17" s="89"/>
      <c r="AJ17" s="89"/>
      <c r="AK17" s="89"/>
      <c r="AL17" s="89"/>
      <c r="AM17" s="89"/>
      <c r="AN17" s="89"/>
      <c r="AO17" s="89"/>
      <c r="AP17" s="89"/>
      <c r="AQ17" s="89"/>
      <c r="AR17" s="89"/>
      <c r="AS17" s="89"/>
      <c r="AT17" s="89"/>
      <c r="AU17" s="89"/>
      <c r="AV17" s="89"/>
      <c r="AW17" s="89"/>
      <c r="AX17" s="89"/>
      <c r="AY17" s="89"/>
      <c r="AZ17" s="89"/>
      <c r="BA17" s="89"/>
      <c r="BB17" s="89"/>
      <c r="BC17" s="89"/>
      <c r="BD17" s="89"/>
      <c r="BE17" s="89"/>
      <c r="BF17" s="89"/>
      <c r="BG17" s="89"/>
      <c r="BH17" s="89"/>
      <c r="BI17" s="89"/>
      <c r="BJ17" s="89"/>
      <c r="BK17" s="89"/>
      <c r="BL17" s="89"/>
      <c r="BM17" s="89"/>
      <c r="BN17" s="89"/>
      <c r="BO17" s="89"/>
      <c r="BP17" s="89"/>
      <c r="BQ17" s="89"/>
      <c r="BR17" s="89"/>
      <c r="BS17" s="89"/>
      <c r="BT17" s="89"/>
      <c r="BU17" s="89"/>
      <c r="BV17" s="89"/>
      <c r="BW17" s="89"/>
      <c r="BX17" s="89"/>
      <c r="BY17" s="89"/>
      <c r="BZ17" s="89"/>
      <c r="CA17" s="89"/>
      <c r="CB17" s="89"/>
      <c r="CC17" s="89"/>
      <c r="CD17" s="89"/>
      <c r="CE17" s="89"/>
      <c r="CF17" s="89"/>
      <c r="CG17" s="89"/>
      <c r="CH17" s="89"/>
      <c r="CI17" s="89"/>
      <c r="CJ17" s="89"/>
      <c r="CK17" s="89"/>
      <c r="CL17" s="89"/>
      <c r="CM17" s="89"/>
    </row>
    <row r="18" spans="1:91" x14ac:dyDescent="0.25">
      <c r="A18" s="87" t="s">
        <v>235</v>
      </c>
      <c r="B18" s="89" t="s">
        <v>824</v>
      </c>
      <c r="C18" s="89" t="s">
        <v>825</v>
      </c>
      <c r="D18" s="89" t="s">
        <v>826</v>
      </c>
      <c r="E18" s="89" t="s">
        <v>827</v>
      </c>
      <c r="F18" s="89" t="s">
        <v>828</v>
      </c>
      <c r="G18" s="89" t="s">
        <v>829</v>
      </c>
      <c r="H18" s="89" t="s">
        <v>830</v>
      </c>
      <c r="I18" s="89" t="s">
        <v>831</v>
      </c>
      <c r="J18" s="89" t="s">
        <v>832</v>
      </c>
      <c r="K18" s="89" t="s">
        <v>833</v>
      </c>
      <c r="L18" s="89" t="s">
        <v>834</v>
      </c>
      <c r="M18" s="89" t="s">
        <v>835</v>
      </c>
      <c r="N18" s="89" t="s">
        <v>836</v>
      </c>
      <c r="O18" s="89" t="s">
        <v>837</v>
      </c>
      <c r="P18" s="89" t="s">
        <v>838</v>
      </c>
      <c r="Q18" s="89" t="s">
        <v>839</v>
      </c>
      <c r="R18" s="89" t="s">
        <v>840</v>
      </c>
      <c r="S18" s="89" t="s">
        <v>841</v>
      </c>
      <c r="T18" s="89" t="s">
        <v>842</v>
      </c>
      <c r="U18" s="89" t="s">
        <v>843</v>
      </c>
      <c r="V18" s="89" t="s">
        <v>844</v>
      </c>
      <c r="W18" s="89" t="s">
        <v>845</v>
      </c>
      <c r="X18" s="89" t="s">
        <v>846</v>
      </c>
      <c r="Y18" s="89" t="s">
        <v>847</v>
      </c>
      <c r="Z18" s="89" t="s">
        <v>848</v>
      </c>
      <c r="AA18" s="89" t="s">
        <v>849</v>
      </c>
      <c r="AB18" s="89" t="s">
        <v>850</v>
      </c>
      <c r="AC18" s="89" t="s">
        <v>851</v>
      </c>
      <c r="AD18" s="89" t="s">
        <v>852</v>
      </c>
      <c r="AE18" s="89" t="s">
        <v>853</v>
      </c>
      <c r="AF18" s="89" t="s">
        <v>854</v>
      </c>
      <c r="AG18" s="89" t="s">
        <v>855</v>
      </c>
      <c r="AH18" s="89"/>
      <c r="AI18" s="89"/>
      <c r="AJ18" s="89"/>
      <c r="AK18" s="89"/>
      <c r="AL18" s="89"/>
      <c r="AM18" s="89"/>
      <c r="AN18" s="89"/>
      <c r="AO18" s="89"/>
      <c r="AP18" s="89"/>
      <c r="AQ18" s="89"/>
      <c r="AR18" s="89"/>
      <c r="AS18" s="89"/>
      <c r="AT18" s="89"/>
      <c r="AU18" s="89"/>
      <c r="AV18" s="89"/>
      <c r="AW18" s="89"/>
      <c r="AX18" s="89"/>
      <c r="AY18" s="89"/>
      <c r="AZ18" s="89"/>
      <c r="BA18" s="89"/>
      <c r="BB18" s="89"/>
      <c r="BC18" s="89"/>
      <c r="BD18" s="89"/>
      <c r="BE18" s="89"/>
      <c r="BF18" s="89"/>
      <c r="BG18" s="89"/>
      <c r="BH18" s="89"/>
      <c r="BI18" s="89"/>
      <c r="BJ18" s="89"/>
      <c r="BK18" s="89"/>
      <c r="BL18" s="89"/>
      <c r="BM18" s="89"/>
      <c r="BN18" s="89"/>
      <c r="BO18" s="89"/>
      <c r="BP18" s="89"/>
      <c r="BQ18" s="89"/>
      <c r="BR18" s="89"/>
      <c r="BS18" s="89"/>
      <c r="BT18" s="89"/>
      <c r="BU18" s="89"/>
      <c r="BV18" s="89"/>
      <c r="BW18" s="89"/>
      <c r="BX18" s="89"/>
      <c r="BY18" s="89"/>
      <c r="BZ18" s="89"/>
      <c r="CA18" s="89"/>
      <c r="CB18" s="89"/>
      <c r="CC18" s="89"/>
      <c r="CD18" s="89"/>
      <c r="CE18" s="89"/>
      <c r="CF18" s="89"/>
      <c r="CG18" s="89"/>
      <c r="CH18" s="89"/>
      <c r="CI18" s="89"/>
      <c r="CJ18" s="89"/>
      <c r="CK18" s="89"/>
      <c r="CL18" s="89"/>
      <c r="CM18" s="89"/>
    </row>
    <row r="19" spans="1:91" x14ac:dyDescent="0.25">
      <c r="A19" s="87" t="s">
        <v>236</v>
      </c>
      <c r="B19" s="89" t="s">
        <v>856</v>
      </c>
      <c r="C19" s="89" t="s">
        <v>857</v>
      </c>
      <c r="D19" s="89" t="s">
        <v>858</v>
      </c>
      <c r="E19" s="89" t="s">
        <v>859</v>
      </c>
      <c r="F19" s="89" t="s">
        <v>860</v>
      </c>
      <c r="G19" s="89" t="s">
        <v>861</v>
      </c>
      <c r="H19" s="89" t="s">
        <v>862</v>
      </c>
      <c r="I19" s="89" t="s">
        <v>863</v>
      </c>
      <c r="J19" s="89" t="s">
        <v>864</v>
      </c>
      <c r="K19" s="89" t="s">
        <v>865</v>
      </c>
      <c r="L19" s="89" t="s">
        <v>866</v>
      </c>
      <c r="M19" s="89" t="s">
        <v>867</v>
      </c>
      <c r="N19" s="89" t="s">
        <v>868</v>
      </c>
      <c r="O19" s="89" t="s">
        <v>869</v>
      </c>
      <c r="P19" s="89" t="s">
        <v>870</v>
      </c>
      <c r="Q19" s="89" t="s">
        <v>868</v>
      </c>
      <c r="R19" s="89" t="s">
        <v>871</v>
      </c>
      <c r="S19" s="89" t="s">
        <v>870</v>
      </c>
      <c r="T19" s="89" t="s">
        <v>872</v>
      </c>
      <c r="U19" s="89" t="s">
        <v>873</v>
      </c>
      <c r="V19" s="89" t="s">
        <v>874</v>
      </c>
      <c r="W19" s="89" t="s">
        <v>875</v>
      </c>
      <c r="X19" s="89" t="s">
        <v>876</v>
      </c>
      <c r="Y19" s="89" t="s">
        <v>877</v>
      </c>
      <c r="Z19" s="89" t="s">
        <v>872</v>
      </c>
      <c r="AA19" s="89" t="s">
        <v>878</v>
      </c>
      <c r="AB19" s="89" t="s">
        <v>879</v>
      </c>
      <c r="AC19" s="89" t="s">
        <v>880</v>
      </c>
      <c r="AD19" s="89" t="s">
        <v>870</v>
      </c>
      <c r="AE19" s="89" t="s">
        <v>881</v>
      </c>
      <c r="AF19" s="89" t="s">
        <v>882</v>
      </c>
      <c r="AG19" s="89" t="s">
        <v>883</v>
      </c>
      <c r="AH19" s="89"/>
      <c r="AI19" s="89"/>
      <c r="AJ19" s="89"/>
      <c r="AK19" s="89"/>
      <c r="AL19" s="89"/>
      <c r="AM19" s="89"/>
      <c r="AN19" s="89"/>
      <c r="AO19" s="89"/>
      <c r="AP19" s="89"/>
      <c r="AQ19" s="89"/>
      <c r="AR19" s="89"/>
      <c r="AS19" s="89"/>
      <c r="AT19" s="89"/>
      <c r="AU19" s="89"/>
      <c r="AV19" s="89"/>
      <c r="AW19" s="89"/>
      <c r="AX19" s="89"/>
      <c r="AY19" s="89"/>
      <c r="AZ19" s="89"/>
      <c r="BA19" s="89"/>
      <c r="BB19" s="89"/>
      <c r="BC19" s="89"/>
      <c r="BD19" s="89"/>
      <c r="BE19" s="89"/>
      <c r="BF19" s="89"/>
      <c r="BG19" s="89"/>
      <c r="BH19" s="89"/>
      <c r="BI19" s="89"/>
      <c r="BJ19" s="89"/>
      <c r="BK19" s="89"/>
      <c r="BL19" s="89"/>
      <c r="BM19" s="89"/>
      <c r="BN19" s="89"/>
      <c r="BO19" s="89"/>
      <c r="BP19" s="89"/>
      <c r="BQ19" s="89"/>
      <c r="BR19" s="89"/>
      <c r="BS19" s="89"/>
      <c r="BT19" s="89"/>
      <c r="BU19" s="89"/>
      <c r="BV19" s="89"/>
      <c r="BW19" s="89"/>
      <c r="BX19" s="89"/>
      <c r="BY19" s="89"/>
      <c r="BZ19" s="89"/>
      <c r="CA19" s="89"/>
      <c r="CB19" s="89"/>
      <c r="CC19" s="89"/>
      <c r="CD19" s="89"/>
      <c r="CE19" s="89"/>
      <c r="CF19" s="89"/>
      <c r="CG19" s="89"/>
      <c r="CH19" s="89"/>
      <c r="CI19" s="89"/>
      <c r="CJ19" s="89"/>
      <c r="CK19" s="89"/>
      <c r="CL19" s="89"/>
      <c r="CM19" s="89"/>
    </row>
    <row r="20" spans="1:91" x14ac:dyDescent="0.25">
      <c r="A20" s="87" t="s">
        <v>237</v>
      </c>
      <c r="B20" s="89" t="s">
        <v>884</v>
      </c>
      <c r="C20" s="89" t="s">
        <v>885</v>
      </c>
      <c r="D20" s="89" t="s">
        <v>886</v>
      </c>
      <c r="E20" s="89" t="s">
        <v>887</v>
      </c>
      <c r="F20" s="89" t="s">
        <v>888</v>
      </c>
      <c r="G20" s="89" t="s">
        <v>889</v>
      </c>
      <c r="H20" s="89" t="s">
        <v>890</v>
      </c>
      <c r="I20" s="89" t="s">
        <v>891</v>
      </c>
      <c r="J20" s="89" t="s">
        <v>892</v>
      </c>
      <c r="K20" s="89" t="s">
        <v>893</v>
      </c>
      <c r="L20" s="89" t="s">
        <v>894</v>
      </c>
      <c r="M20" s="89" t="s">
        <v>895</v>
      </c>
      <c r="N20" s="89" t="s">
        <v>896</v>
      </c>
      <c r="O20" s="89" t="s">
        <v>897</v>
      </c>
      <c r="P20" s="89" t="s">
        <v>898</v>
      </c>
      <c r="Q20" s="89" t="s">
        <v>899</v>
      </c>
      <c r="R20" s="89" t="s">
        <v>900</v>
      </c>
      <c r="S20" s="89" t="s">
        <v>901</v>
      </c>
      <c r="T20" s="89" t="s">
        <v>902</v>
      </c>
      <c r="U20" s="89" t="s">
        <v>903</v>
      </c>
      <c r="V20" s="89" t="s">
        <v>904</v>
      </c>
      <c r="W20" s="89" t="s">
        <v>905</v>
      </c>
      <c r="X20" s="89" t="s">
        <v>906</v>
      </c>
      <c r="Y20" s="89" t="s">
        <v>907</v>
      </c>
      <c r="Z20" s="89" t="s">
        <v>908</v>
      </c>
      <c r="AA20" s="89" t="s">
        <v>909</v>
      </c>
      <c r="AB20" s="89" t="s">
        <v>910</v>
      </c>
      <c r="AC20" s="89" t="s">
        <v>911</v>
      </c>
      <c r="AD20" s="89" t="s">
        <v>912</v>
      </c>
      <c r="AE20" s="89" t="s">
        <v>913</v>
      </c>
      <c r="AF20" s="89" t="s">
        <v>914</v>
      </c>
      <c r="AG20" s="89" t="s">
        <v>915</v>
      </c>
      <c r="AH20" s="89"/>
      <c r="AI20" s="89"/>
      <c r="AJ20" s="89"/>
      <c r="AK20" s="89"/>
      <c r="AL20" s="89"/>
      <c r="AM20" s="89"/>
      <c r="AN20" s="89"/>
      <c r="AO20" s="89"/>
      <c r="AP20" s="89"/>
      <c r="AQ20" s="89"/>
      <c r="AR20" s="89"/>
      <c r="AS20" s="89"/>
      <c r="AT20" s="89"/>
      <c r="AU20" s="89"/>
      <c r="AV20" s="89"/>
      <c r="AW20" s="89"/>
      <c r="AX20" s="89"/>
      <c r="AY20" s="89"/>
      <c r="AZ20" s="89"/>
      <c r="BA20" s="89"/>
      <c r="BB20" s="89"/>
      <c r="BC20" s="89"/>
      <c r="BD20" s="89"/>
      <c r="BE20" s="89"/>
      <c r="BF20" s="89"/>
      <c r="BG20" s="89"/>
      <c r="BH20" s="89"/>
      <c r="BI20" s="89"/>
      <c r="BJ20" s="89"/>
      <c r="BK20" s="89"/>
      <c r="BL20" s="89"/>
      <c r="BM20" s="89"/>
      <c r="BN20" s="89"/>
      <c r="BO20" s="89"/>
      <c r="BP20" s="89"/>
      <c r="BQ20" s="89"/>
      <c r="BR20" s="89"/>
      <c r="BS20" s="89"/>
      <c r="BT20" s="89"/>
      <c r="BU20" s="89"/>
      <c r="BV20" s="89"/>
      <c r="BW20" s="89"/>
      <c r="BX20" s="89"/>
      <c r="BY20" s="89"/>
      <c r="BZ20" s="89"/>
      <c r="CA20" s="89"/>
      <c r="CB20" s="89"/>
      <c r="CC20" s="89"/>
      <c r="CD20" s="89"/>
      <c r="CE20" s="89"/>
      <c r="CF20" s="89"/>
      <c r="CG20" s="89"/>
      <c r="CH20" s="89"/>
      <c r="CI20" s="89"/>
      <c r="CJ20" s="89"/>
      <c r="CK20" s="89"/>
      <c r="CL20" s="89"/>
      <c r="CM20" s="89"/>
    </row>
    <row r="21" spans="1:91" x14ac:dyDescent="0.25">
      <c r="A21" s="87" t="s">
        <v>238</v>
      </c>
      <c r="B21" s="89" t="s">
        <v>884</v>
      </c>
      <c r="C21" s="89" t="s">
        <v>885</v>
      </c>
      <c r="D21" s="89" t="s">
        <v>886</v>
      </c>
      <c r="E21" s="89" t="s">
        <v>887</v>
      </c>
      <c r="F21" s="89" t="s">
        <v>888</v>
      </c>
      <c r="G21" s="89" t="s">
        <v>889</v>
      </c>
      <c r="H21" s="89" t="s">
        <v>890</v>
      </c>
      <c r="I21" s="89" t="s">
        <v>891</v>
      </c>
      <c r="J21" s="89" t="s">
        <v>892</v>
      </c>
      <c r="K21" s="89" t="s">
        <v>893</v>
      </c>
      <c r="L21" s="89" t="s">
        <v>894</v>
      </c>
      <c r="M21" s="89" t="s">
        <v>895</v>
      </c>
      <c r="N21" s="89" t="s">
        <v>896</v>
      </c>
      <c r="O21" s="89" t="s">
        <v>897</v>
      </c>
      <c r="P21" s="89" t="s">
        <v>898</v>
      </c>
      <c r="Q21" s="89" t="s">
        <v>899</v>
      </c>
      <c r="R21" s="89" t="s">
        <v>900</v>
      </c>
      <c r="S21" s="89" t="s">
        <v>901</v>
      </c>
      <c r="T21" s="89" t="s">
        <v>902</v>
      </c>
      <c r="U21" s="89" t="s">
        <v>903</v>
      </c>
      <c r="V21" s="89" t="s">
        <v>904</v>
      </c>
      <c r="W21" s="89" t="s">
        <v>905</v>
      </c>
      <c r="X21" s="89" t="s">
        <v>906</v>
      </c>
      <c r="Y21" s="89" t="s">
        <v>907</v>
      </c>
      <c r="Z21" s="89" t="s">
        <v>908</v>
      </c>
      <c r="AA21" s="89" t="s">
        <v>909</v>
      </c>
      <c r="AB21" s="89" t="s">
        <v>910</v>
      </c>
      <c r="AC21" s="89" t="s">
        <v>911</v>
      </c>
      <c r="AD21" s="89" t="s">
        <v>912</v>
      </c>
      <c r="AE21" s="89" t="s">
        <v>913</v>
      </c>
      <c r="AF21" s="89" t="s">
        <v>914</v>
      </c>
      <c r="AG21" s="89" t="s">
        <v>915</v>
      </c>
      <c r="AH21" s="89"/>
      <c r="AI21" s="89"/>
      <c r="AJ21" s="89"/>
      <c r="AK21" s="89"/>
      <c r="AL21" s="89"/>
      <c r="AM21" s="89"/>
      <c r="AN21" s="89"/>
      <c r="AO21" s="89"/>
      <c r="AP21" s="89"/>
      <c r="AQ21" s="89"/>
      <c r="AR21" s="89"/>
      <c r="AS21" s="89"/>
      <c r="AT21" s="89"/>
      <c r="AU21" s="89"/>
      <c r="AV21" s="89"/>
      <c r="AW21" s="89"/>
      <c r="AX21" s="89"/>
      <c r="AY21" s="89"/>
      <c r="AZ21" s="89"/>
      <c r="BA21" s="89"/>
      <c r="BB21" s="89"/>
      <c r="BC21" s="89"/>
      <c r="BD21" s="89"/>
      <c r="BE21" s="89"/>
      <c r="BF21" s="89"/>
      <c r="BG21" s="89"/>
      <c r="BH21" s="89"/>
      <c r="BI21" s="89"/>
      <c r="BJ21" s="89"/>
      <c r="BK21" s="89"/>
      <c r="BL21" s="89"/>
      <c r="BM21" s="89"/>
      <c r="BN21" s="89"/>
      <c r="BO21" s="89"/>
      <c r="BP21" s="89"/>
      <c r="BQ21" s="89"/>
      <c r="BR21" s="89"/>
      <c r="BS21" s="89"/>
      <c r="BT21" s="89"/>
      <c r="BU21" s="89"/>
      <c r="BV21" s="89"/>
      <c r="BW21" s="89"/>
      <c r="BX21" s="89"/>
      <c r="BY21" s="89"/>
      <c r="BZ21" s="89"/>
      <c r="CA21" s="89"/>
      <c r="CB21" s="89"/>
      <c r="CC21" s="89"/>
      <c r="CD21" s="89"/>
      <c r="CE21" s="89"/>
      <c r="CF21" s="89"/>
      <c r="CG21" s="89"/>
      <c r="CH21" s="89"/>
      <c r="CI21" s="89"/>
      <c r="CJ21" s="89"/>
      <c r="CK21" s="89"/>
      <c r="CL21" s="89"/>
      <c r="CM21" s="89"/>
    </row>
    <row r="22" spans="1:91" x14ac:dyDescent="0.25">
      <c r="A22" s="87" t="s">
        <v>329</v>
      </c>
      <c r="B22" s="89" t="s">
        <v>916</v>
      </c>
      <c r="C22" s="89" t="s">
        <v>917</v>
      </c>
      <c r="D22" s="89" t="s">
        <v>918</v>
      </c>
      <c r="E22" s="89" t="s">
        <v>919</v>
      </c>
      <c r="F22" s="89" t="s">
        <v>920</v>
      </c>
      <c r="G22" s="89" t="s">
        <v>921</v>
      </c>
      <c r="H22" s="89" t="s">
        <v>922</v>
      </c>
      <c r="I22" s="89" t="s">
        <v>923</v>
      </c>
      <c r="J22" s="89" t="s">
        <v>924</v>
      </c>
      <c r="K22" s="89" t="s">
        <v>925</v>
      </c>
      <c r="L22" s="89" t="s">
        <v>926</v>
      </c>
      <c r="M22" s="89" t="s">
        <v>927</v>
      </c>
      <c r="N22" s="89" t="s">
        <v>928</v>
      </c>
      <c r="O22" s="89" t="s">
        <v>929</v>
      </c>
      <c r="P22" s="89" t="s">
        <v>930</v>
      </c>
      <c r="Q22" s="89" t="s">
        <v>931</v>
      </c>
      <c r="R22" s="89" t="s">
        <v>932</v>
      </c>
      <c r="S22" s="89" t="s">
        <v>933</v>
      </c>
      <c r="T22" s="89" t="s">
        <v>934</v>
      </c>
      <c r="U22" s="89" t="s">
        <v>935</v>
      </c>
      <c r="V22" s="89" t="s">
        <v>936</v>
      </c>
      <c r="W22" s="89" t="s">
        <v>937</v>
      </c>
      <c r="X22" s="89" t="s">
        <v>938</v>
      </c>
      <c r="Y22" s="89" t="s">
        <v>939</v>
      </c>
      <c r="Z22" s="89" t="s">
        <v>940</v>
      </c>
      <c r="AA22" s="89" t="s">
        <v>941</v>
      </c>
      <c r="AB22" s="89" t="s">
        <v>942</v>
      </c>
      <c r="AC22" s="89" t="s">
        <v>943</v>
      </c>
      <c r="AD22" s="89" t="s">
        <v>944</v>
      </c>
      <c r="AE22" s="89" t="s">
        <v>945</v>
      </c>
      <c r="AF22" s="89" t="s">
        <v>946</v>
      </c>
      <c r="AG22" s="89" t="s">
        <v>947</v>
      </c>
      <c r="AH22" s="89"/>
      <c r="AI22" s="89"/>
      <c r="AJ22" s="89"/>
      <c r="AK22" s="89"/>
      <c r="AL22" s="89"/>
      <c r="AM22" s="89"/>
      <c r="AN22" s="89"/>
      <c r="AO22" s="89"/>
      <c r="AP22" s="89"/>
      <c r="AQ22" s="89"/>
      <c r="AR22" s="89"/>
      <c r="AS22" s="89"/>
      <c r="AT22" s="89"/>
      <c r="AU22" s="89"/>
      <c r="AV22" s="89"/>
      <c r="AW22" s="89"/>
      <c r="AX22" s="89"/>
      <c r="AY22" s="89"/>
      <c r="AZ22" s="89"/>
      <c r="BA22" s="89"/>
      <c r="BB22" s="89"/>
      <c r="BC22" s="89"/>
      <c r="BD22" s="89"/>
      <c r="BE22" s="89"/>
      <c r="BF22" s="89"/>
      <c r="BG22" s="89"/>
      <c r="BH22" s="89"/>
      <c r="BI22" s="89"/>
      <c r="BJ22" s="89"/>
      <c r="BK22" s="89"/>
      <c r="BL22" s="89"/>
      <c r="BM22" s="89"/>
      <c r="BN22" s="89"/>
      <c r="BO22" s="89"/>
      <c r="BP22" s="89"/>
      <c r="BQ22" s="89"/>
      <c r="BR22" s="89"/>
      <c r="BS22" s="89"/>
      <c r="BT22" s="89"/>
      <c r="BU22" s="89"/>
      <c r="BV22" s="89"/>
      <c r="BW22" s="89"/>
      <c r="BX22" s="89"/>
      <c r="BY22" s="89"/>
      <c r="BZ22" s="89"/>
      <c r="CA22" s="89"/>
      <c r="CB22" s="89"/>
      <c r="CC22" s="89"/>
      <c r="CD22" s="89"/>
      <c r="CE22" s="89"/>
      <c r="CF22" s="89"/>
      <c r="CG22" s="89"/>
      <c r="CH22" s="89"/>
      <c r="CI22" s="89"/>
      <c r="CJ22" s="89"/>
      <c r="CK22" s="89"/>
      <c r="CL22" s="89"/>
      <c r="CM22" s="89"/>
    </row>
    <row r="23" spans="1:91" x14ac:dyDescent="0.25">
      <c r="A23" s="87" t="s">
        <v>240</v>
      </c>
      <c r="B23" s="89" t="s">
        <v>948</v>
      </c>
      <c r="C23" s="89" t="s">
        <v>949</v>
      </c>
      <c r="D23" s="89" t="s">
        <v>950</v>
      </c>
      <c r="E23" s="89" t="s">
        <v>951</v>
      </c>
      <c r="F23" s="89" t="s">
        <v>952</v>
      </c>
      <c r="G23" s="89" t="s">
        <v>953</v>
      </c>
      <c r="H23" s="89" t="s">
        <v>954</v>
      </c>
      <c r="I23" s="89" t="s">
        <v>955</v>
      </c>
      <c r="J23" s="89" t="s">
        <v>956</v>
      </c>
      <c r="K23" s="89" t="s">
        <v>957</v>
      </c>
      <c r="L23" s="89" t="s">
        <v>958</v>
      </c>
      <c r="M23" s="89" t="s">
        <v>959</v>
      </c>
      <c r="N23" s="89" t="s">
        <v>960</v>
      </c>
      <c r="O23" s="89" t="s">
        <v>961</v>
      </c>
      <c r="P23" s="89" t="s">
        <v>962</v>
      </c>
      <c r="Q23" s="89" t="s">
        <v>963</v>
      </c>
      <c r="R23" s="89" t="s">
        <v>964</v>
      </c>
      <c r="S23" s="89" t="s">
        <v>965</v>
      </c>
      <c r="T23" s="89" t="s">
        <v>966</v>
      </c>
      <c r="U23" s="89" t="s">
        <v>967</v>
      </c>
      <c r="V23" s="89" t="s">
        <v>968</v>
      </c>
      <c r="W23" s="89" t="s">
        <v>969</v>
      </c>
      <c r="X23" s="89" t="s">
        <v>970</v>
      </c>
      <c r="Y23" s="89" t="s">
        <v>971</v>
      </c>
      <c r="Z23" s="89" t="s">
        <v>972</v>
      </c>
      <c r="AA23" s="89" t="s">
        <v>973</v>
      </c>
      <c r="AB23" s="89" t="s">
        <v>974</v>
      </c>
      <c r="AC23" s="89" t="s">
        <v>975</v>
      </c>
      <c r="AD23" s="89" t="s">
        <v>976</v>
      </c>
      <c r="AE23" s="89" t="s">
        <v>977</v>
      </c>
      <c r="AF23" s="89" t="s">
        <v>978</v>
      </c>
      <c r="AG23" s="89" t="s">
        <v>979</v>
      </c>
      <c r="AH23" s="89"/>
      <c r="AI23" s="89"/>
      <c r="AJ23" s="89"/>
      <c r="AK23" s="89"/>
      <c r="AL23" s="89"/>
      <c r="AM23" s="89"/>
      <c r="AN23" s="89"/>
      <c r="AO23" s="89"/>
      <c r="AP23" s="89"/>
      <c r="AQ23" s="89"/>
      <c r="AR23" s="89"/>
      <c r="AS23" s="89"/>
      <c r="AT23" s="89"/>
      <c r="AU23" s="89"/>
      <c r="AV23" s="89"/>
      <c r="AW23" s="89"/>
      <c r="AX23" s="89"/>
      <c r="AY23" s="89"/>
      <c r="AZ23" s="89"/>
      <c r="BA23" s="89"/>
      <c r="BB23" s="89"/>
      <c r="BC23" s="89"/>
      <c r="BD23" s="89"/>
      <c r="BE23" s="89"/>
      <c r="BF23" s="89"/>
      <c r="BG23" s="89"/>
      <c r="BH23" s="89"/>
      <c r="BI23" s="89"/>
      <c r="BJ23" s="89"/>
      <c r="BK23" s="89"/>
      <c r="BL23" s="89"/>
      <c r="BM23" s="89"/>
      <c r="BN23" s="89"/>
      <c r="BO23" s="89"/>
      <c r="BP23" s="89"/>
      <c r="BQ23" s="89"/>
      <c r="BR23" s="89"/>
      <c r="BS23" s="89"/>
      <c r="BT23" s="89"/>
      <c r="BU23" s="89"/>
      <c r="BV23" s="89"/>
      <c r="BW23" s="89"/>
      <c r="BX23" s="89"/>
      <c r="BY23" s="89"/>
      <c r="BZ23" s="89"/>
      <c r="CA23" s="89"/>
      <c r="CB23" s="89"/>
      <c r="CC23" s="89"/>
      <c r="CD23" s="89"/>
      <c r="CE23" s="89"/>
      <c r="CF23" s="89"/>
      <c r="CG23" s="89"/>
      <c r="CH23" s="89"/>
      <c r="CI23" s="89"/>
      <c r="CJ23" s="89"/>
      <c r="CK23" s="89"/>
      <c r="CL23" s="89"/>
      <c r="CM23" s="89"/>
    </row>
    <row r="24" spans="1:91" x14ac:dyDescent="0.25">
      <c r="A24" s="87" t="s">
        <v>241</v>
      </c>
      <c r="B24" s="89" t="s">
        <v>980</v>
      </c>
      <c r="C24" s="89" t="s">
        <v>981</v>
      </c>
      <c r="D24" s="89" t="s">
        <v>982</v>
      </c>
      <c r="E24" s="89" t="s">
        <v>983</v>
      </c>
      <c r="F24" s="89" t="s">
        <v>984</v>
      </c>
      <c r="G24" s="89" t="s">
        <v>985</v>
      </c>
      <c r="H24" s="89" t="s">
        <v>986</v>
      </c>
      <c r="I24" s="89" t="s">
        <v>987</v>
      </c>
      <c r="J24" s="89" t="s">
        <v>988</v>
      </c>
      <c r="K24" s="89" t="s">
        <v>989</v>
      </c>
      <c r="L24" s="89" t="s">
        <v>990</v>
      </c>
      <c r="M24" s="89" t="s">
        <v>991</v>
      </c>
      <c r="N24" s="89" t="s">
        <v>992</v>
      </c>
      <c r="O24" s="89" t="s">
        <v>993</v>
      </c>
      <c r="P24" s="89" t="s">
        <v>994</v>
      </c>
      <c r="Q24" s="89" t="s">
        <v>995</v>
      </c>
      <c r="R24" s="89" t="s">
        <v>996</v>
      </c>
      <c r="S24" s="89" t="s">
        <v>997</v>
      </c>
      <c r="T24" s="89" t="s">
        <v>998</v>
      </c>
      <c r="U24" s="89" t="s">
        <v>999</v>
      </c>
      <c r="V24" s="89" t="s">
        <v>1000</v>
      </c>
      <c r="W24" s="89" t="s">
        <v>1001</v>
      </c>
      <c r="X24" s="89" t="s">
        <v>1002</v>
      </c>
      <c r="Y24" s="89" t="s">
        <v>1003</v>
      </c>
      <c r="Z24" s="89" t="s">
        <v>1004</v>
      </c>
      <c r="AA24" s="89" t="s">
        <v>1005</v>
      </c>
      <c r="AB24" s="89" t="s">
        <v>1006</v>
      </c>
      <c r="AC24" s="89" t="s">
        <v>1007</v>
      </c>
      <c r="AD24" s="89" t="s">
        <v>1008</v>
      </c>
      <c r="AE24" s="89" t="s">
        <v>1009</v>
      </c>
      <c r="AF24" s="89" t="s">
        <v>1010</v>
      </c>
      <c r="AG24" s="89" t="s">
        <v>1011</v>
      </c>
      <c r="AH24" s="89"/>
      <c r="AI24" s="89"/>
      <c r="AJ24" s="89"/>
      <c r="AK24" s="89"/>
      <c r="AL24" s="89"/>
      <c r="AM24" s="89"/>
      <c r="AN24" s="89"/>
      <c r="AO24" s="89"/>
      <c r="AP24" s="89"/>
      <c r="AQ24" s="89"/>
      <c r="AR24" s="89"/>
      <c r="AS24" s="89"/>
      <c r="AT24" s="89"/>
      <c r="AU24" s="89"/>
      <c r="AV24" s="89"/>
      <c r="AW24" s="89"/>
      <c r="AX24" s="89"/>
      <c r="AY24" s="89"/>
      <c r="AZ24" s="89"/>
      <c r="BA24" s="89"/>
      <c r="BB24" s="89"/>
      <c r="BC24" s="89"/>
      <c r="BD24" s="89"/>
      <c r="BE24" s="89"/>
      <c r="BF24" s="89"/>
      <c r="BG24" s="89"/>
      <c r="BH24" s="89"/>
      <c r="BI24" s="89"/>
      <c r="BJ24" s="89"/>
      <c r="BK24" s="89"/>
      <c r="BL24" s="89"/>
      <c r="BM24" s="89"/>
      <c r="BN24" s="89"/>
      <c r="BO24" s="89"/>
      <c r="BP24" s="89"/>
      <c r="BQ24" s="89"/>
      <c r="BR24" s="89"/>
      <c r="BS24" s="89"/>
      <c r="BT24" s="89"/>
      <c r="BU24" s="89"/>
      <c r="BV24" s="89"/>
      <c r="BW24" s="89"/>
      <c r="BX24" s="89"/>
      <c r="BY24" s="89"/>
      <c r="BZ24" s="89"/>
      <c r="CA24" s="89"/>
      <c r="CB24" s="89"/>
      <c r="CC24" s="89"/>
      <c r="CD24" s="89"/>
      <c r="CE24" s="89"/>
      <c r="CF24" s="89"/>
      <c r="CG24" s="89"/>
      <c r="CH24" s="89"/>
      <c r="CI24" s="89"/>
      <c r="CJ24" s="89"/>
      <c r="CK24" s="89"/>
      <c r="CL24" s="89"/>
      <c r="CM24" s="89"/>
    </row>
    <row r="25" spans="1:91" x14ac:dyDescent="0.25">
      <c r="A25" s="87" t="s">
        <v>242</v>
      </c>
      <c r="B25" s="89" t="s">
        <v>1012</v>
      </c>
      <c r="C25" s="89" t="s">
        <v>1013</v>
      </c>
      <c r="D25" s="89" t="s">
        <v>1014</v>
      </c>
      <c r="E25" s="89" t="s">
        <v>1015</v>
      </c>
      <c r="F25" s="89" t="s">
        <v>1016</v>
      </c>
      <c r="G25" s="89" t="s">
        <v>1017</v>
      </c>
      <c r="H25" s="89" t="s">
        <v>1018</v>
      </c>
      <c r="I25" s="89" t="s">
        <v>1019</v>
      </c>
      <c r="J25" s="89" t="s">
        <v>1020</v>
      </c>
      <c r="K25" s="89" t="s">
        <v>1021</v>
      </c>
      <c r="L25" s="89" t="s">
        <v>1022</v>
      </c>
      <c r="M25" s="89" t="s">
        <v>1023</v>
      </c>
      <c r="N25" s="89" t="s">
        <v>1024</v>
      </c>
      <c r="O25" s="89" t="s">
        <v>1025</v>
      </c>
      <c r="P25" s="89" t="s">
        <v>1026</v>
      </c>
      <c r="Q25" s="89" t="s">
        <v>1027</v>
      </c>
      <c r="R25" s="89" t="s">
        <v>1028</v>
      </c>
      <c r="S25" s="89" t="s">
        <v>1029</v>
      </c>
      <c r="T25" s="89" t="s">
        <v>1030</v>
      </c>
      <c r="U25" s="89" t="s">
        <v>1031</v>
      </c>
      <c r="V25" s="89" t="s">
        <v>1032</v>
      </c>
      <c r="W25" s="89" t="s">
        <v>1033</v>
      </c>
      <c r="X25" s="89" t="s">
        <v>1034</v>
      </c>
      <c r="Y25" s="89" t="s">
        <v>1035</v>
      </c>
      <c r="Z25" s="89" t="s">
        <v>1036</v>
      </c>
      <c r="AA25" s="89" t="s">
        <v>1037</v>
      </c>
      <c r="AB25" s="89" t="s">
        <v>1038</v>
      </c>
      <c r="AC25" s="89" t="s">
        <v>1039</v>
      </c>
      <c r="AD25" s="89" t="s">
        <v>1040</v>
      </c>
      <c r="AE25" s="89" t="s">
        <v>1041</v>
      </c>
      <c r="AF25" s="89" t="s">
        <v>1042</v>
      </c>
      <c r="AG25" s="89" t="s">
        <v>1043</v>
      </c>
      <c r="AH25" s="89"/>
      <c r="AI25" s="89"/>
      <c r="AJ25" s="89"/>
      <c r="AK25" s="89"/>
      <c r="AL25" s="89"/>
      <c r="AM25" s="89"/>
      <c r="AN25" s="89"/>
      <c r="AO25" s="89"/>
      <c r="AP25" s="89"/>
      <c r="AQ25" s="89"/>
      <c r="AR25" s="89"/>
      <c r="AS25" s="89"/>
      <c r="AT25" s="89"/>
      <c r="AU25" s="89"/>
      <c r="AV25" s="89"/>
      <c r="AW25" s="89"/>
      <c r="AX25" s="89"/>
      <c r="AY25" s="89"/>
      <c r="AZ25" s="89"/>
      <c r="BA25" s="89"/>
      <c r="BB25" s="89"/>
      <c r="BC25" s="89"/>
      <c r="BD25" s="89"/>
      <c r="BE25" s="89"/>
      <c r="BF25" s="89"/>
      <c r="BG25" s="89"/>
      <c r="BH25" s="89"/>
      <c r="BI25" s="89"/>
      <c r="BJ25" s="89"/>
      <c r="BK25" s="89"/>
      <c r="BL25" s="89"/>
      <c r="BM25" s="89"/>
      <c r="BN25" s="89"/>
      <c r="BO25" s="89"/>
      <c r="BP25" s="89"/>
      <c r="BQ25" s="89"/>
      <c r="BR25" s="89"/>
      <c r="BS25" s="89"/>
      <c r="BT25" s="89"/>
      <c r="BU25" s="89"/>
      <c r="BV25" s="89"/>
      <c r="BW25" s="89"/>
      <c r="BX25" s="89"/>
      <c r="BY25" s="89"/>
      <c r="BZ25" s="89"/>
      <c r="CA25" s="89"/>
      <c r="CB25" s="89"/>
      <c r="CC25" s="89"/>
      <c r="CD25" s="89"/>
      <c r="CE25" s="89"/>
      <c r="CF25" s="89"/>
      <c r="CG25" s="89"/>
      <c r="CH25" s="89"/>
      <c r="CI25" s="89"/>
      <c r="CJ25" s="89"/>
      <c r="CK25" s="89"/>
      <c r="CL25" s="89"/>
      <c r="CM25" s="89"/>
    </row>
    <row r="26" spans="1:91" x14ac:dyDescent="0.25">
      <c r="A26" s="87" t="s">
        <v>243</v>
      </c>
      <c r="B26" s="89" t="s">
        <v>1044</v>
      </c>
      <c r="C26" s="89" t="s">
        <v>1045</v>
      </c>
      <c r="D26" s="89" t="s">
        <v>1046</v>
      </c>
      <c r="E26" s="89" t="s">
        <v>1047</v>
      </c>
      <c r="F26" s="89" t="s">
        <v>1048</v>
      </c>
      <c r="G26" s="89" t="s">
        <v>1049</v>
      </c>
      <c r="H26" s="89" t="s">
        <v>1050</v>
      </c>
      <c r="I26" s="89" t="s">
        <v>1051</v>
      </c>
      <c r="J26" s="89" t="s">
        <v>1052</v>
      </c>
      <c r="K26" s="89" t="s">
        <v>1053</v>
      </c>
      <c r="L26" s="89" t="s">
        <v>1054</v>
      </c>
      <c r="M26" s="89" t="s">
        <v>1055</v>
      </c>
      <c r="N26" s="89" t="s">
        <v>1056</v>
      </c>
      <c r="O26" s="89" t="s">
        <v>1057</v>
      </c>
      <c r="P26" s="89" t="s">
        <v>1058</v>
      </c>
      <c r="Q26" s="89" t="s">
        <v>1059</v>
      </c>
      <c r="R26" s="89" t="s">
        <v>1060</v>
      </c>
      <c r="S26" s="89" t="s">
        <v>1061</v>
      </c>
      <c r="T26" s="89" t="s">
        <v>1062</v>
      </c>
      <c r="U26" s="89" t="s">
        <v>1063</v>
      </c>
      <c r="V26" s="89" t="s">
        <v>1064</v>
      </c>
      <c r="W26" s="89" t="s">
        <v>1065</v>
      </c>
      <c r="X26" s="89" t="s">
        <v>1066</v>
      </c>
      <c r="Y26" s="89" t="s">
        <v>1067</v>
      </c>
      <c r="Z26" s="89" t="s">
        <v>1068</v>
      </c>
      <c r="AA26" s="89" t="s">
        <v>1069</v>
      </c>
      <c r="AB26" s="89" t="s">
        <v>1070</v>
      </c>
      <c r="AC26" s="89" t="s">
        <v>1071</v>
      </c>
      <c r="AD26" s="89" t="s">
        <v>1072</v>
      </c>
      <c r="AE26" s="89" t="s">
        <v>1073</v>
      </c>
      <c r="AF26" s="89" t="s">
        <v>1074</v>
      </c>
      <c r="AG26" s="89" t="s">
        <v>1075</v>
      </c>
      <c r="AH26" s="89"/>
      <c r="AI26" s="89"/>
      <c r="AJ26" s="89"/>
      <c r="AK26" s="89"/>
      <c r="AL26" s="89"/>
      <c r="AM26" s="89"/>
      <c r="AN26" s="89"/>
      <c r="AO26" s="89"/>
      <c r="AP26" s="89"/>
      <c r="AQ26" s="89"/>
      <c r="AR26" s="89"/>
      <c r="AS26" s="89"/>
      <c r="AT26" s="89"/>
      <c r="AU26" s="89"/>
      <c r="AV26" s="89"/>
      <c r="AW26" s="89"/>
      <c r="AX26" s="89"/>
      <c r="AY26" s="89"/>
      <c r="AZ26" s="89"/>
      <c r="BA26" s="89"/>
      <c r="BB26" s="89"/>
      <c r="BC26" s="89"/>
      <c r="BD26" s="89"/>
      <c r="BE26" s="89"/>
      <c r="BF26" s="89"/>
      <c r="BG26" s="89"/>
      <c r="BH26" s="89"/>
      <c r="BI26" s="89"/>
      <c r="BJ26" s="89"/>
      <c r="BK26" s="89"/>
      <c r="BL26" s="89"/>
      <c r="BM26" s="89"/>
      <c r="BN26" s="89"/>
      <c r="BO26" s="89"/>
      <c r="BP26" s="89"/>
      <c r="BQ26" s="89"/>
      <c r="BR26" s="89"/>
      <c r="BS26" s="89"/>
      <c r="BT26" s="89"/>
      <c r="BU26" s="89"/>
      <c r="BV26" s="89"/>
      <c r="BW26" s="89"/>
      <c r="BX26" s="89"/>
      <c r="BY26" s="89"/>
      <c r="BZ26" s="89"/>
      <c r="CA26" s="89"/>
      <c r="CB26" s="89"/>
      <c r="CC26" s="89"/>
      <c r="CD26" s="89"/>
      <c r="CE26" s="89"/>
      <c r="CF26" s="89"/>
      <c r="CG26" s="89"/>
      <c r="CH26" s="89"/>
      <c r="CI26" s="89"/>
      <c r="CJ26" s="89"/>
      <c r="CK26" s="89"/>
      <c r="CL26" s="89"/>
      <c r="CM26" s="89"/>
    </row>
    <row r="27" spans="1:91" x14ac:dyDescent="0.25">
      <c r="A27" s="87" t="s">
        <v>244</v>
      </c>
      <c r="B27" s="89" t="s">
        <v>1076</v>
      </c>
      <c r="C27" s="89" t="s">
        <v>1077</v>
      </c>
      <c r="D27" s="89" t="s">
        <v>1078</v>
      </c>
      <c r="E27" s="89" t="s">
        <v>1079</v>
      </c>
      <c r="F27" s="89" t="s">
        <v>1080</v>
      </c>
      <c r="G27" s="89" t="s">
        <v>1081</v>
      </c>
      <c r="H27" s="89" t="s">
        <v>1082</v>
      </c>
      <c r="I27" s="89" t="s">
        <v>1083</v>
      </c>
      <c r="J27" s="89" t="s">
        <v>1084</v>
      </c>
      <c r="K27" s="89" t="s">
        <v>1085</v>
      </c>
      <c r="L27" s="89" t="s">
        <v>1086</v>
      </c>
      <c r="M27" s="89" t="s">
        <v>1087</v>
      </c>
      <c r="N27" s="89" t="s">
        <v>1088</v>
      </c>
      <c r="O27" s="89" t="s">
        <v>1089</v>
      </c>
      <c r="P27" s="89" t="s">
        <v>1090</v>
      </c>
      <c r="Q27" s="89" t="s">
        <v>1091</v>
      </c>
      <c r="R27" s="89" t="s">
        <v>1092</v>
      </c>
      <c r="S27" s="89" t="s">
        <v>1093</v>
      </c>
      <c r="T27" s="89" t="s">
        <v>1094</v>
      </c>
      <c r="U27" s="89" t="s">
        <v>1095</v>
      </c>
      <c r="V27" s="89" t="s">
        <v>1096</v>
      </c>
      <c r="W27" s="89" t="s">
        <v>1097</v>
      </c>
      <c r="X27" s="89" t="s">
        <v>1098</v>
      </c>
      <c r="Y27" s="89" t="s">
        <v>1099</v>
      </c>
      <c r="Z27" s="89" t="s">
        <v>1100</v>
      </c>
      <c r="AA27" s="89" t="s">
        <v>1101</v>
      </c>
      <c r="AB27" s="89" t="s">
        <v>1102</v>
      </c>
      <c r="AC27" s="89" t="s">
        <v>1103</v>
      </c>
      <c r="AD27" s="89" t="s">
        <v>1104</v>
      </c>
      <c r="AE27" s="89" t="s">
        <v>1105</v>
      </c>
      <c r="AF27" s="89" t="s">
        <v>1106</v>
      </c>
      <c r="AG27" s="89" t="s">
        <v>1107</v>
      </c>
      <c r="AH27" s="89"/>
      <c r="AI27" s="89"/>
      <c r="AJ27" s="89"/>
      <c r="AK27" s="89"/>
      <c r="AL27" s="89"/>
      <c r="AM27" s="89"/>
      <c r="AN27" s="89"/>
      <c r="AO27" s="89"/>
      <c r="AP27" s="89"/>
      <c r="AQ27" s="89"/>
      <c r="AR27" s="89"/>
      <c r="AS27" s="89"/>
      <c r="AT27" s="89"/>
      <c r="AU27" s="89"/>
      <c r="AV27" s="89"/>
      <c r="AW27" s="89"/>
      <c r="AX27" s="89"/>
      <c r="AY27" s="89"/>
      <c r="AZ27" s="89"/>
      <c r="BA27" s="89"/>
      <c r="BB27" s="89"/>
      <c r="BC27" s="89"/>
      <c r="BD27" s="89"/>
      <c r="BE27" s="89"/>
      <c r="BF27" s="89"/>
      <c r="BG27" s="89"/>
      <c r="BH27" s="89"/>
      <c r="BI27" s="89"/>
      <c r="BJ27" s="89"/>
      <c r="BK27" s="89"/>
      <c r="BL27" s="89"/>
      <c r="BM27" s="89"/>
      <c r="BN27" s="89"/>
      <c r="BO27" s="89"/>
      <c r="BP27" s="89"/>
      <c r="BQ27" s="89"/>
      <c r="BR27" s="89"/>
      <c r="BS27" s="89"/>
      <c r="BT27" s="89"/>
      <c r="BU27" s="89"/>
      <c r="BV27" s="89"/>
      <c r="BW27" s="89"/>
      <c r="BX27" s="89"/>
      <c r="BY27" s="89"/>
      <c r="BZ27" s="89"/>
      <c r="CA27" s="89"/>
      <c r="CB27" s="89"/>
      <c r="CC27" s="89"/>
      <c r="CD27" s="89"/>
      <c r="CE27" s="89"/>
      <c r="CF27" s="89"/>
      <c r="CG27" s="89"/>
      <c r="CH27" s="89"/>
      <c r="CI27" s="89"/>
      <c r="CJ27" s="89"/>
      <c r="CK27" s="89"/>
      <c r="CL27" s="89"/>
      <c r="CM27" s="89"/>
    </row>
    <row r="28" spans="1:91" x14ac:dyDescent="0.25">
      <c r="A28" s="87" t="s">
        <v>245</v>
      </c>
      <c r="B28" s="89" t="s">
        <v>1108</v>
      </c>
      <c r="C28" s="89" t="s">
        <v>1109</v>
      </c>
      <c r="D28" s="89" t="s">
        <v>1110</v>
      </c>
      <c r="E28" s="89" t="s">
        <v>1111</v>
      </c>
      <c r="F28" s="89" t="s">
        <v>1112</v>
      </c>
      <c r="G28" s="89" t="s">
        <v>1113</v>
      </c>
      <c r="H28" s="89" t="s">
        <v>1114</v>
      </c>
      <c r="I28" s="89" t="s">
        <v>1115</v>
      </c>
      <c r="J28" s="89" t="s">
        <v>1116</v>
      </c>
      <c r="K28" s="89" t="s">
        <v>1117</v>
      </c>
      <c r="L28" s="89" t="s">
        <v>1118</v>
      </c>
      <c r="M28" s="89" t="s">
        <v>1119</v>
      </c>
      <c r="N28" s="89" t="s">
        <v>1120</v>
      </c>
      <c r="O28" s="89" t="s">
        <v>1121</v>
      </c>
      <c r="P28" s="89" t="s">
        <v>1122</v>
      </c>
      <c r="Q28" s="89" t="s">
        <v>1123</v>
      </c>
      <c r="R28" s="89" t="s">
        <v>1124</v>
      </c>
      <c r="S28" s="89" t="s">
        <v>1125</v>
      </c>
      <c r="T28" s="89" t="s">
        <v>1126</v>
      </c>
      <c r="U28" s="89" t="s">
        <v>1127</v>
      </c>
      <c r="V28" s="89" t="s">
        <v>1128</v>
      </c>
      <c r="W28" s="89" t="s">
        <v>1129</v>
      </c>
      <c r="X28" s="89" t="s">
        <v>1130</v>
      </c>
      <c r="Y28" s="89" t="s">
        <v>1131</v>
      </c>
      <c r="Z28" s="89" t="s">
        <v>1132</v>
      </c>
      <c r="AA28" s="89" t="s">
        <v>1133</v>
      </c>
      <c r="AB28" s="89" t="s">
        <v>1134</v>
      </c>
      <c r="AC28" s="89" t="s">
        <v>1135</v>
      </c>
      <c r="AD28" s="89" t="s">
        <v>1136</v>
      </c>
      <c r="AE28" s="89" t="s">
        <v>1137</v>
      </c>
      <c r="AF28" s="89" t="s">
        <v>1138</v>
      </c>
      <c r="AG28" s="89" t="s">
        <v>1139</v>
      </c>
      <c r="AH28" s="89"/>
      <c r="AI28" s="89"/>
      <c r="AJ28" s="89"/>
      <c r="AK28" s="89"/>
      <c r="AL28" s="89"/>
      <c r="AM28" s="89"/>
      <c r="AN28" s="89"/>
      <c r="AO28" s="89"/>
      <c r="AP28" s="89"/>
      <c r="AQ28" s="89"/>
      <c r="AR28" s="89"/>
      <c r="AS28" s="89"/>
      <c r="AT28" s="89"/>
      <c r="AU28" s="89"/>
      <c r="AV28" s="89"/>
      <c r="AW28" s="89"/>
      <c r="AX28" s="89"/>
      <c r="AY28" s="89"/>
      <c r="AZ28" s="89"/>
      <c r="BA28" s="89"/>
      <c r="BB28" s="89"/>
      <c r="BC28" s="89"/>
      <c r="BD28" s="89"/>
      <c r="BE28" s="89"/>
      <c r="BF28" s="89"/>
      <c r="BG28" s="89"/>
      <c r="BH28" s="89"/>
      <c r="BI28" s="89"/>
      <c r="BJ28" s="89"/>
      <c r="BK28" s="89"/>
      <c r="BL28" s="89"/>
      <c r="BM28" s="89"/>
      <c r="BN28" s="89"/>
      <c r="BO28" s="89"/>
      <c r="BP28" s="89"/>
      <c r="BQ28" s="89"/>
      <c r="BR28" s="89"/>
      <c r="BS28" s="89"/>
      <c r="BT28" s="89"/>
      <c r="BU28" s="89"/>
      <c r="BV28" s="89"/>
      <c r="BW28" s="89"/>
      <c r="BX28" s="89"/>
      <c r="BY28" s="89"/>
      <c r="BZ28" s="89"/>
      <c r="CA28" s="89"/>
      <c r="CB28" s="89"/>
      <c r="CC28" s="89"/>
      <c r="CD28" s="89"/>
      <c r="CE28" s="89"/>
      <c r="CF28" s="89"/>
      <c r="CG28" s="89"/>
      <c r="CH28" s="89"/>
      <c r="CI28" s="89"/>
      <c r="CJ28" s="89"/>
      <c r="CK28" s="89"/>
      <c r="CL28" s="89"/>
      <c r="CM28" s="89"/>
    </row>
    <row r="29" spans="1:91" x14ac:dyDescent="0.25">
      <c r="A29" s="87" t="s">
        <v>246</v>
      </c>
      <c r="B29" s="89" t="s">
        <v>1140</v>
      </c>
      <c r="C29" s="89" t="s">
        <v>1141</v>
      </c>
      <c r="D29" s="89" t="s">
        <v>1142</v>
      </c>
      <c r="E29" s="89" t="s">
        <v>1143</v>
      </c>
      <c r="F29" s="89" t="s">
        <v>1144</v>
      </c>
      <c r="G29" s="89" t="s">
        <v>1145</v>
      </c>
      <c r="H29" s="89" t="s">
        <v>1146</v>
      </c>
      <c r="I29" s="89" t="s">
        <v>1147</v>
      </c>
      <c r="J29" s="89" t="s">
        <v>1148</v>
      </c>
      <c r="K29" s="89" t="s">
        <v>1149</v>
      </c>
      <c r="L29" s="89" t="s">
        <v>1150</v>
      </c>
      <c r="M29" s="89" t="s">
        <v>1151</v>
      </c>
      <c r="N29" s="89" t="s">
        <v>1152</v>
      </c>
      <c r="O29" s="89" t="s">
        <v>1153</v>
      </c>
      <c r="P29" s="89" t="s">
        <v>1154</v>
      </c>
      <c r="Q29" s="89" t="s">
        <v>1155</v>
      </c>
      <c r="R29" s="89" t="s">
        <v>1156</v>
      </c>
      <c r="S29" s="89" t="s">
        <v>1157</v>
      </c>
      <c r="T29" s="89" t="s">
        <v>1158</v>
      </c>
      <c r="U29" s="89" t="s">
        <v>1159</v>
      </c>
      <c r="V29" s="89" t="s">
        <v>1160</v>
      </c>
      <c r="W29" s="89" t="s">
        <v>1161</v>
      </c>
      <c r="X29" s="89" t="s">
        <v>1162</v>
      </c>
      <c r="Y29" s="89" t="s">
        <v>1163</v>
      </c>
      <c r="Z29" s="89" t="s">
        <v>1164</v>
      </c>
      <c r="AA29" s="89" t="s">
        <v>1165</v>
      </c>
      <c r="AB29" s="89" t="s">
        <v>1166</v>
      </c>
      <c r="AC29" s="89" t="s">
        <v>1167</v>
      </c>
      <c r="AD29" s="89" t="s">
        <v>1168</v>
      </c>
      <c r="AE29" s="89" t="s">
        <v>1169</v>
      </c>
      <c r="AF29" s="89" t="s">
        <v>1170</v>
      </c>
      <c r="AG29" s="89" t="s">
        <v>1171</v>
      </c>
      <c r="AH29" s="89"/>
      <c r="AI29" s="89"/>
      <c r="AJ29" s="89"/>
      <c r="AK29" s="89"/>
      <c r="AL29" s="89"/>
      <c r="AM29" s="89"/>
      <c r="AN29" s="89"/>
      <c r="AO29" s="89"/>
      <c r="AP29" s="89"/>
      <c r="AQ29" s="89"/>
      <c r="AR29" s="89"/>
      <c r="AS29" s="89"/>
      <c r="AT29" s="89"/>
      <c r="AU29" s="89"/>
      <c r="AV29" s="89"/>
      <c r="AW29" s="89"/>
      <c r="AX29" s="89"/>
      <c r="AY29" s="89"/>
      <c r="AZ29" s="89"/>
      <c r="BA29" s="89"/>
      <c r="BB29" s="89"/>
      <c r="BC29" s="89"/>
      <c r="BD29" s="89"/>
      <c r="BE29" s="89"/>
      <c r="BF29" s="89"/>
      <c r="BG29" s="89"/>
      <c r="BH29" s="89"/>
      <c r="BI29" s="89"/>
      <c r="BJ29" s="89"/>
      <c r="BK29" s="89"/>
      <c r="BL29" s="89"/>
      <c r="BM29" s="89"/>
      <c r="BN29" s="89"/>
      <c r="BO29" s="89"/>
      <c r="BP29" s="89"/>
      <c r="BQ29" s="89"/>
      <c r="BR29" s="89"/>
      <c r="BS29" s="89"/>
      <c r="BT29" s="89"/>
      <c r="BU29" s="89"/>
      <c r="BV29" s="89"/>
      <c r="BW29" s="89"/>
      <c r="BX29" s="89"/>
      <c r="BY29" s="89"/>
      <c r="BZ29" s="89"/>
      <c r="CA29" s="89"/>
      <c r="CB29" s="89"/>
      <c r="CC29" s="89"/>
      <c r="CD29" s="89"/>
      <c r="CE29" s="89"/>
      <c r="CF29" s="89"/>
      <c r="CG29" s="89"/>
      <c r="CH29" s="89"/>
      <c r="CI29" s="89"/>
      <c r="CJ29" s="89"/>
      <c r="CK29" s="89"/>
      <c r="CL29" s="89"/>
      <c r="CM29" s="89"/>
    </row>
    <row r="30" spans="1:91" x14ac:dyDescent="0.25">
      <c r="A30" s="87" t="s">
        <v>247</v>
      </c>
      <c r="B30" s="89" t="s">
        <v>1172</v>
      </c>
      <c r="C30" s="89" t="s">
        <v>1172</v>
      </c>
      <c r="D30" s="89" t="s">
        <v>1173</v>
      </c>
      <c r="E30" s="89" t="s">
        <v>1172</v>
      </c>
      <c r="F30" s="89" t="s">
        <v>1172</v>
      </c>
      <c r="G30" s="89" t="s">
        <v>1172</v>
      </c>
      <c r="H30" s="89" t="s">
        <v>1174</v>
      </c>
      <c r="I30" s="89" t="s">
        <v>1172</v>
      </c>
      <c r="J30" s="89" t="s">
        <v>1175</v>
      </c>
      <c r="K30" s="89" t="s">
        <v>1172</v>
      </c>
      <c r="L30" s="89" t="s">
        <v>1172</v>
      </c>
      <c r="M30" s="89" t="s">
        <v>1172</v>
      </c>
      <c r="N30" s="89" t="s">
        <v>1172</v>
      </c>
      <c r="O30" s="89" t="s">
        <v>1172</v>
      </c>
      <c r="P30" s="89" t="s">
        <v>1172</v>
      </c>
      <c r="Q30" s="89" t="s">
        <v>1172</v>
      </c>
      <c r="R30" s="89" t="s">
        <v>1172</v>
      </c>
      <c r="S30" s="89" t="s">
        <v>1172</v>
      </c>
      <c r="T30" s="89" t="s">
        <v>1172</v>
      </c>
      <c r="U30" s="89" t="s">
        <v>1172</v>
      </c>
      <c r="V30" s="89" t="s">
        <v>1172</v>
      </c>
      <c r="W30" s="89" t="s">
        <v>1172</v>
      </c>
      <c r="X30" s="89" t="s">
        <v>1172</v>
      </c>
      <c r="Y30" s="89" t="s">
        <v>1172</v>
      </c>
      <c r="Z30" s="89" t="s">
        <v>1172</v>
      </c>
      <c r="AA30" s="89" t="s">
        <v>1172</v>
      </c>
      <c r="AB30" s="89" t="s">
        <v>1172</v>
      </c>
      <c r="AC30" s="89" t="s">
        <v>1172</v>
      </c>
      <c r="AD30" s="89" t="s">
        <v>1172</v>
      </c>
      <c r="AE30" s="89" t="s">
        <v>1176</v>
      </c>
      <c r="AF30" s="89" t="s">
        <v>1172</v>
      </c>
      <c r="AG30" s="89" t="s">
        <v>1172</v>
      </c>
      <c r="AH30" s="89"/>
      <c r="AI30" s="89"/>
      <c r="AJ30" s="89"/>
      <c r="AK30" s="89"/>
      <c r="AL30" s="89"/>
      <c r="AM30" s="89"/>
      <c r="AN30" s="89"/>
      <c r="AO30" s="89"/>
      <c r="AP30" s="89"/>
      <c r="AQ30" s="89"/>
      <c r="AR30" s="89"/>
      <c r="AS30" s="89"/>
      <c r="AT30" s="89"/>
      <c r="AU30" s="89"/>
      <c r="AV30" s="89"/>
      <c r="AW30" s="89"/>
      <c r="AX30" s="89"/>
      <c r="AY30" s="89"/>
      <c r="AZ30" s="89"/>
      <c r="BA30" s="89"/>
      <c r="BB30" s="89"/>
      <c r="BC30" s="89"/>
      <c r="BD30" s="89"/>
      <c r="BE30" s="89"/>
      <c r="BF30" s="89"/>
      <c r="BG30" s="89"/>
      <c r="BH30" s="89"/>
      <c r="BI30" s="89"/>
      <c r="BJ30" s="89"/>
      <c r="BK30" s="89"/>
      <c r="BL30" s="89"/>
      <c r="BM30" s="89"/>
      <c r="BN30" s="89"/>
      <c r="BO30" s="89"/>
      <c r="BP30" s="89"/>
      <c r="BQ30" s="89"/>
      <c r="BR30" s="89"/>
      <c r="BS30" s="89"/>
      <c r="BT30" s="89"/>
      <c r="BU30" s="89"/>
      <c r="BV30" s="89"/>
      <c r="BW30" s="89"/>
      <c r="BX30" s="89"/>
      <c r="BY30" s="89"/>
      <c r="BZ30" s="89"/>
      <c r="CA30" s="89"/>
      <c r="CB30" s="89"/>
      <c r="CC30" s="89"/>
      <c r="CD30" s="89"/>
      <c r="CE30" s="89"/>
      <c r="CF30" s="89"/>
      <c r="CG30" s="89"/>
      <c r="CH30" s="89"/>
      <c r="CI30" s="89"/>
      <c r="CJ30" s="89"/>
      <c r="CK30" s="89"/>
      <c r="CL30" s="89"/>
      <c r="CM30" s="89"/>
    </row>
    <row r="31" spans="1:91" x14ac:dyDescent="0.25">
      <c r="A31" s="87" t="s">
        <v>248</v>
      </c>
      <c r="B31" s="89" t="s">
        <v>1177</v>
      </c>
      <c r="C31" s="89" t="s">
        <v>1178</v>
      </c>
      <c r="D31" s="89" t="s">
        <v>1179</v>
      </c>
      <c r="E31" s="89" t="s">
        <v>1180</v>
      </c>
      <c r="F31" s="89" t="s">
        <v>1181</v>
      </c>
      <c r="G31" s="89" t="s">
        <v>1182</v>
      </c>
      <c r="H31" s="89" t="s">
        <v>1183</v>
      </c>
      <c r="I31" s="89" t="s">
        <v>1184</v>
      </c>
      <c r="J31" s="89" t="s">
        <v>1185</v>
      </c>
      <c r="K31" s="89" t="s">
        <v>1186</v>
      </c>
      <c r="L31" s="89" t="s">
        <v>1187</v>
      </c>
      <c r="M31" s="89" t="s">
        <v>1188</v>
      </c>
      <c r="N31" s="89" t="s">
        <v>1189</v>
      </c>
      <c r="O31" s="89" t="s">
        <v>1190</v>
      </c>
      <c r="P31" s="89" t="s">
        <v>1191</v>
      </c>
      <c r="Q31" s="89" t="s">
        <v>1192</v>
      </c>
      <c r="R31" s="89" t="s">
        <v>1193</v>
      </c>
      <c r="S31" s="89" t="s">
        <v>1194</v>
      </c>
      <c r="T31" s="89" t="s">
        <v>1195</v>
      </c>
      <c r="U31" s="89" t="s">
        <v>1196</v>
      </c>
      <c r="V31" s="89" t="s">
        <v>1197</v>
      </c>
      <c r="W31" s="89" t="s">
        <v>1198</v>
      </c>
      <c r="X31" s="89" t="s">
        <v>1199</v>
      </c>
      <c r="Y31" s="89" t="s">
        <v>1200</v>
      </c>
      <c r="Z31" s="89" t="s">
        <v>1201</v>
      </c>
      <c r="AA31" s="89" t="s">
        <v>1202</v>
      </c>
      <c r="AB31" s="89" t="s">
        <v>1203</v>
      </c>
      <c r="AC31" s="89" t="s">
        <v>1204</v>
      </c>
      <c r="AD31" s="89" t="s">
        <v>1205</v>
      </c>
      <c r="AE31" s="89" t="s">
        <v>1206</v>
      </c>
      <c r="AF31" s="89" t="s">
        <v>1207</v>
      </c>
      <c r="AG31" s="89" t="s">
        <v>1208</v>
      </c>
      <c r="AH31" s="89"/>
      <c r="AI31" s="89"/>
      <c r="AJ31" s="89"/>
      <c r="AK31" s="89"/>
      <c r="AL31" s="89"/>
      <c r="AM31" s="89"/>
      <c r="AN31" s="89"/>
      <c r="AO31" s="89"/>
      <c r="AP31" s="89"/>
      <c r="AQ31" s="89"/>
      <c r="AR31" s="89"/>
      <c r="AS31" s="89"/>
      <c r="AT31" s="89"/>
      <c r="AU31" s="89"/>
      <c r="AV31" s="89"/>
      <c r="AW31" s="89"/>
      <c r="AX31" s="89"/>
      <c r="AY31" s="89"/>
      <c r="AZ31" s="89"/>
      <c r="BA31" s="89"/>
      <c r="BB31" s="89"/>
      <c r="BC31" s="89"/>
      <c r="BD31" s="89"/>
      <c r="BE31" s="89"/>
      <c r="BF31" s="89"/>
      <c r="BG31" s="89"/>
      <c r="BH31" s="89"/>
      <c r="BI31" s="89"/>
      <c r="BJ31" s="89"/>
      <c r="BK31" s="89"/>
      <c r="BL31" s="89"/>
      <c r="BM31" s="89"/>
      <c r="BN31" s="89"/>
      <c r="BO31" s="89"/>
      <c r="BP31" s="89"/>
      <c r="BQ31" s="89"/>
      <c r="BR31" s="89"/>
      <c r="BS31" s="89"/>
      <c r="BT31" s="89"/>
      <c r="BU31" s="89"/>
      <c r="BV31" s="89"/>
      <c r="BW31" s="89"/>
      <c r="BX31" s="89"/>
      <c r="BY31" s="89"/>
      <c r="BZ31" s="89"/>
      <c r="CA31" s="89"/>
      <c r="CB31" s="89"/>
      <c r="CC31" s="89"/>
      <c r="CD31" s="89"/>
      <c r="CE31" s="89"/>
      <c r="CF31" s="89"/>
      <c r="CG31" s="89"/>
      <c r="CH31" s="89"/>
      <c r="CI31" s="89"/>
      <c r="CJ31" s="89"/>
      <c r="CK31" s="89"/>
      <c r="CL31" s="89"/>
      <c r="CM31" s="89"/>
    </row>
    <row r="32" spans="1:91" x14ac:dyDescent="0.25">
      <c r="A32" s="87" t="s">
        <v>249</v>
      </c>
      <c r="B32" s="89" t="s">
        <v>1209</v>
      </c>
      <c r="C32" s="89" t="s">
        <v>1210</v>
      </c>
      <c r="D32" s="89" t="s">
        <v>1211</v>
      </c>
      <c r="E32" s="89" t="s">
        <v>1212</v>
      </c>
      <c r="F32" s="89" t="s">
        <v>1213</v>
      </c>
      <c r="G32" s="89" t="s">
        <v>1214</v>
      </c>
      <c r="H32" s="89" t="s">
        <v>1215</v>
      </c>
      <c r="I32" s="89" t="s">
        <v>1216</v>
      </c>
      <c r="J32" s="89" t="s">
        <v>1217</v>
      </c>
      <c r="K32" s="89" t="s">
        <v>1218</v>
      </c>
      <c r="L32" s="89" t="s">
        <v>1219</v>
      </c>
      <c r="M32" s="89" t="s">
        <v>1220</v>
      </c>
      <c r="N32" s="89" t="s">
        <v>1221</v>
      </c>
      <c r="O32" s="89" t="s">
        <v>1222</v>
      </c>
      <c r="P32" s="89" t="s">
        <v>1223</v>
      </c>
      <c r="Q32" s="89" t="s">
        <v>1224</v>
      </c>
      <c r="R32" s="89" t="s">
        <v>1225</v>
      </c>
      <c r="S32" s="89" t="s">
        <v>1226</v>
      </c>
      <c r="T32" s="89" t="s">
        <v>1227</v>
      </c>
      <c r="U32" s="89" t="s">
        <v>1228</v>
      </c>
      <c r="V32" s="89" t="s">
        <v>1229</v>
      </c>
      <c r="W32" s="89" t="s">
        <v>1230</v>
      </c>
      <c r="X32" s="89" t="s">
        <v>1231</v>
      </c>
      <c r="Y32" s="89" t="s">
        <v>1232</v>
      </c>
      <c r="Z32" s="89" t="s">
        <v>1233</v>
      </c>
      <c r="AA32" s="89" t="s">
        <v>1234</v>
      </c>
      <c r="AB32" s="89" t="s">
        <v>1235</v>
      </c>
      <c r="AC32" s="89" t="s">
        <v>1236</v>
      </c>
      <c r="AD32" s="89" t="s">
        <v>1237</v>
      </c>
      <c r="AE32" s="89" t="s">
        <v>1238</v>
      </c>
      <c r="AF32" s="89" t="s">
        <v>1239</v>
      </c>
      <c r="AG32" s="89" t="s">
        <v>1240</v>
      </c>
      <c r="AH32" s="89"/>
      <c r="AI32" s="89"/>
      <c r="AJ32" s="89"/>
      <c r="AK32" s="89"/>
      <c r="AL32" s="89"/>
      <c r="AM32" s="89"/>
      <c r="AN32" s="89"/>
      <c r="AO32" s="89"/>
      <c r="AP32" s="89"/>
      <c r="AQ32" s="89"/>
      <c r="AR32" s="89"/>
      <c r="AS32" s="89"/>
      <c r="AT32" s="89"/>
      <c r="AU32" s="89"/>
      <c r="AV32" s="89"/>
      <c r="AW32" s="89"/>
      <c r="AX32" s="89"/>
      <c r="AY32" s="89"/>
      <c r="AZ32" s="89"/>
      <c r="BA32" s="89"/>
      <c r="BB32" s="89"/>
      <c r="BC32" s="89"/>
      <c r="BD32" s="89"/>
      <c r="BE32" s="89"/>
      <c r="BF32" s="89"/>
      <c r="BG32" s="89"/>
      <c r="BH32" s="89"/>
      <c r="BI32" s="89"/>
      <c r="BJ32" s="89"/>
      <c r="BK32" s="89"/>
      <c r="BL32" s="89"/>
      <c r="BM32" s="89"/>
      <c r="BN32" s="89"/>
      <c r="BO32" s="89"/>
      <c r="BP32" s="89"/>
      <c r="BQ32" s="89"/>
      <c r="BR32" s="89"/>
      <c r="BS32" s="89"/>
      <c r="BT32" s="89"/>
      <c r="BU32" s="89"/>
      <c r="BV32" s="89"/>
      <c r="BW32" s="89"/>
      <c r="BX32" s="89"/>
      <c r="BY32" s="89"/>
      <c r="BZ32" s="89"/>
      <c r="CA32" s="89"/>
      <c r="CB32" s="89"/>
      <c r="CC32" s="89"/>
      <c r="CD32" s="89"/>
      <c r="CE32" s="89"/>
      <c r="CF32" s="89"/>
      <c r="CG32" s="89"/>
      <c r="CH32" s="89"/>
      <c r="CI32" s="89"/>
      <c r="CJ32" s="89"/>
      <c r="CK32" s="89"/>
      <c r="CL32" s="89"/>
      <c r="CM32" s="89"/>
    </row>
    <row r="33" spans="1:91" x14ac:dyDescent="0.25">
      <c r="A33" s="87" t="s">
        <v>250</v>
      </c>
      <c r="B33" s="89" t="s">
        <v>1241</v>
      </c>
      <c r="C33" s="89" t="s">
        <v>1242</v>
      </c>
      <c r="D33" s="89" t="s">
        <v>1243</v>
      </c>
      <c r="E33" s="89" t="s">
        <v>1244</v>
      </c>
      <c r="F33" s="89" t="s">
        <v>1245</v>
      </c>
      <c r="G33" s="89" t="s">
        <v>1246</v>
      </c>
      <c r="H33" s="89" t="s">
        <v>1247</v>
      </c>
      <c r="I33" s="89" t="s">
        <v>1248</v>
      </c>
      <c r="J33" s="89" t="s">
        <v>1249</v>
      </c>
      <c r="K33" s="89" t="s">
        <v>1250</v>
      </c>
      <c r="L33" s="89" t="s">
        <v>1251</v>
      </c>
      <c r="M33" s="89" t="s">
        <v>1252</v>
      </c>
      <c r="N33" s="89" t="s">
        <v>1253</v>
      </c>
      <c r="O33" s="89" t="s">
        <v>1254</v>
      </c>
      <c r="P33" s="89" t="s">
        <v>1255</v>
      </c>
      <c r="Q33" s="89" t="s">
        <v>1256</v>
      </c>
      <c r="R33" s="89" t="s">
        <v>1257</v>
      </c>
      <c r="S33" s="89" t="s">
        <v>1258</v>
      </c>
      <c r="T33" s="89" t="s">
        <v>1259</v>
      </c>
      <c r="U33" s="89" t="s">
        <v>1260</v>
      </c>
      <c r="V33" s="89" t="s">
        <v>1261</v>
      </c>
      <c r="W33" s="89" t="s">
        <v>1262</v>
      </c>
      <c r="X33" s="89" t="s">
        <v>1263</v>
      </c>
      <c r="Y33" s="89" t="s">
        <v>1264</v>
      </c>
      <c r="Z33" s="89" t="s">
        <v>1265</v>
      </c>
      <c r="AA33" s="89" t="s">
        <v>1266</v>
      </c>
      <c r="AB33" s="89" t="s">
        <v>1267</v>
      </c>
      <c r="AC33" s="89" t="s">
        <v>1268</v>
      </c>
      <c r="AD33" s="89" t="s">
        <v>1269</v>
      </c>
      <c r="AE33" s="89" t="s">
        <v>1270</v>
      </c>
      <c r="AF33" s="89" t="s">
        <v>1271</v>
      </c>
      <c r="AG33" s="89" t="s">
        <v>1272</v>
      </c>
      <c r="AH33" s="89"/>
      <c r="AI33" s="89"/>
      <c r="AJ33" s="89"/>
      <c r="AK33" s="89"/>
      <c r="AL33" s="89"/>
      <c r="AM33" s="89"/>
      <c r="AN33" s="89"/>
      <c r="AO33" s="89"/>
      <c r="AP33" s="89"/>
      <c r="AQ33" s="89"/>
      <c r="AR33" s="89"/>
      <c r="AS33" s="89"/>
      <c r="AT33" s="89"/>
      <c r="AU33" s="89"/>
      <c r="AV33" s="89"/>
      <c r="AW33" s="89"/>
      <c r="AX33" s="89"/>
      <c r="AY33" s="89"/>
      <c r="AZ33" s="89"/>
      <c r="BA33" s="89"/>
      <c r="BB33" s="89"/>
      <c r="BC33" s="89"/>
      <c r="BD33" s="89"/>
      <c r="BE33" s="89"/>
      <c r="BF33" s="89"/>
      <c r="BG33" s="89"/>
      <c r="BH33" s="89"/>
      <c r="BI33" s="89"/>
      <c r="BJ33" s="89"/>
      <c r="BK33" s="89"/>
      <c r="BL33" s="89"/>
      <c r="BM33" s="89"/>
      <c r="BN33" s="89"/>
      <c r="BO33" s="89"/>
      <c r="BP33" s="89"/>
      <c r="BQ33" s="89"/>
      <c r="BR33" s="89"/>
      <c r="BS33" s="89"/>
      <c r="BT33" s="89"/>
      <c r="BU33" s="89"/>
      <c r="BV33" s="89"/>
      <c r="BW33" s="89"/>
      <c r="BX33" s="89"/>
      <c r="BY33" s="89"/>
      <c r="BZ33" s="89"/>
      <c r="CA33" s="89"/>
      <c r="CB33" s="89"/>
      <c r="CC33" s="89"/>
      <c r="CD33" s="89"/>
      <c r="CE33" s="89"/>
      <c r="CF33" s="89"/>
      <c r="CG33" s="89"/>
      <c r="CH33" s="89"/>
      <c r="CI33" s="89"/>
      <c r="CJ33" s="89"/>
      <c r="CK33" s="89"/>
      <c r="CL33" s="89"/>
      <c r="CM33" s="89"/>
    </row>
    <row r="34" spans="1:91" x14ac:dyDescent="0.25">
      <c r="A34" s="87" t="s">
        <v>251</v>
      </c>
      <c r="B34" s="89" t="s">
        <v>1273</v>
      </c>
      <c r="C34" s="89" t="s">
        <v>1274</v>
      </c>
      <c r="D34" s="89" t="s">
        <v>1275</v>
      </c>
      <c r="E34" s="89" t="s">
        <v>1276</v>
      </c>
      <c r="F34" s="89" t="s">
        <v>1277</v>
      </c>
      <c r="G34" s="89" t="s">
        <v>1278</v>
      </c>
      <c r="H34" s="89" t="s">
        <v>1279</v>
      </c>
      <c r="I34" s="89" t="s">
        <v>1280</v>
      </c>
      <c r="J34" s="89" t="s">
        <v>1281</v>
      </c>
      <c r="K34" s="89" t="s">
        <v>1282</v>
      </c>
      <c r="L34" s="89" t="s">
        <v>1283</v>
      </c>
      <c r="M34" s="89" t="s">
        <v>1284</v>
      </c>
      <c r="N34" s="89" t="s">
        <v>1285</v>
      </c>
      <c r="O34" s="89" t="s">
        <v>1286</v>
      </c>
      <c r="P34" s="89" t="s">
        <v>1287</v>
      </c>
      <c r="Q34" s="89" t="s">
        <v>1288</v>
      </c>
      <c r="R34" s="89" t="s">
        <v>1289</v>
      </c>
      <c r="S34" s="89" t="s">
        <v>1290</v>
      </c>
      <c r="T34" s="89" t="s">
        <v>1291</v>
      </c>
      <c r="U34" s="89" t="s">
        <v>1292</v>
      </c>
      <c r="V34" s="89" t="s">
        <v>1293</v>
      </c>
      <c r="W34" s="89" t="s">
        <v>1294</v>
      </c>
      <c r="X34" s="89" t="s">
        <v>1295</v>
      </c>
      <c r="Y34" s="89" t="s">
        <v>1296</v>
      </c>
      <c r="Z34" s="89" t="s">
        <v>1297</v>
      </c>
      <c r="AA34" s="89" t="s">
        <v>1298</v>
      </c>
      <c r="AB34" s="89" t="s">
        <v>1299</v>
      </c>
      <c r="AC34" s="89" t="s">
        <v>1300</v>
      </c>
      <c r="AD34" s="89" t="s">
        <v>1301</v>
      </c>
      <c r="AE34" s="89" t="s">
        <v>1302</v>
      </c>
      <c r="AF34" s="89" t="s">
        <v>1303</v>
      </c>
      <c r="AG34" s="89" t="s">
        <v>1304</v>
      </c>
      <c r="AH34" s="89"/>
      <c r="AI34" s="89"/>
      <c r="AJ34" s="89"/>
      <c r="AK34" s="89"/>
      <c r="AL34" s="89"/>
      <c r="AM34" s="89"/>
      <c r="AN34" s="89"/>
      <c r="AO34" s="89"/>
      <c r="AP34" s="89"/>
      <c r="AQ34" s="89"/>
      <c r="AR34" s="89"/>
      <c r="AS34" s="89"/>
      <c r="AT34" s="89"/>
      <c r="AU34" s="89"/>
      <c r="AV34" s="89"/>
      <c r="AW34" s="89"/>
      <c r="AX34" s="89"/>
      <c r="AY34" s="89"/>
      <c r="AZ34" s="89"/>
      <c r="BA34" s="89"/>
      <c r="BB34" s="89"/>
      <c r="BC34" s="89"/>
      <c r="BD34" s="89"/>
      <c r="BE34" s="89"/>
      <c r="BF34" s="89"/>
      <c r="BG34" s="89"/>
      <c r="BH34" s="89"/>
      <c r="BI34" s="89"/>
      <c r="BJ34" s="89"/>
      <c r="BK34" s="89"/>
      <c r="BL34" s="89"/>
      <c r="BM34" s="89"/>
      <c r="BN34" s="89"/>
      <c r="BO34" s="89"/>
      <c r="BP34" s="89"/>
      <c r="BQ34" s="89"/>
      <c r="BR34" s="89"/>
      <c r="BS34" s="89"/>
      <c r="BT34" s="89"/>
      <c r="BU34" s="89"/>
      <c r="BV34" s="89"/>
      <c r="BW34" s="89"/>
      <c r="BX34" s="89"/>
      <c r="BY34" s="89"/>
      <c r="BZ34" s="89"/>
      <c r="CA34" s="89"/>
      <c r="CB34" s="89"/>
      <c r="CC34" s="89"/>
      <c r="CD34" s="89"/>
      <c r="CE34" s="89"/>
      <c r="CF34" s="89"/>
      <c r="CG34" s="89"/>
      <c r="CH34" s="89"/>
      <c r="CI34" s="89"/>
      <c r="CJ34" s="89"/>
      <c r="CK34" s="89"/>
      <c r="CL34" s="89"/>
      <c r="CM34" s="89"/>
    </row>
    <row r="35" spans="1:91" x14ac:dyDescent="0.25">
      <c r="A35" s="87" t="s">
        <v>252</v>
      </c>
      <c r="B35" s="89" t="s">
        <v>1305</v>
      </c>
      <c r="C35" s="89" t="s">
        <v>1306</v>
      </c>
      <c r="D35" s="89" t="s">
        <v>1307</v>
      </c>
      <c r="E35" s="89" t="s">
        <v>1308</v>
      </c>
      <c r="F35" s="89" t="s">
        <v>1309</v>
      </c>
      <c r="G35" s="89" t="s">
        <v>1310</v>
      </c>
      <c r="H35" s="89" t="s">
        <v>1311</v>
      </c>
      <c r="I35" s="89" t="s">
        <v>1312</v>
      </c>
      <c r="J35" s="89" t="s">
        <v>1313</v>
      </c>
      <c r="K35" s="89" t="s">
        <v>1314</v>
      </c>
      <c r="L35" s="89" t="s">
        <v>1315</v>
      </c>
      <c r="M35" s="89" t="s">
        <v>1316</v>
      </c>
      <c r="N35" s="89" t="s">
        <v>1317</v>
      </c>
      <c r="O35" s="89" t="s">
        <v>1318</v>
      </c>
      <c r="P35" s="89" t="s">
        <v>1319</v>
      </c>
      <c r="Q35" s="89" t="s">
        <v>1320</v>
      </c>
      <c r="R35" s="89" t="s">
        <v>1321</v>
      </c>
      <c r="S35" s="89" t="s">
        <v>1322</v>
      </c>
      <c r="T35" s="89" t="s">
        <v>1323</v>
      </c>
      <c r="U35" s="89" t="s">
        <v>1324</v>
      </c>
      <c r="V35" s="89" t="s">
        <v>1325</v>
      </c>
      <c r="W35" s="89" t="s">
        <v>1326</v>
      </c>
      <c r="X35" s="89" t="s">
        <v>1327</v>
      </c>
      <c r="Y35" s="89" t="s">
        <v>1328</v>
      </c>
      <c r="Z35" s="89" t="s">
        <v>1329</v>
      </c>
      <c r="AA35" s="89" t="s">
        <v>1330</v>
      </c>
      <c r="AB35" s="89" t="s">
        <v>1331</v>
      </c>
      <c r="AC35" s="89" t="s">
        <v>1332</v>
      </c>
      <c r="AD35" s="89" t="s">
        <v>1333</v>
      </c>
      <c r="AE35" s="89" t="s">
        <v>1334</v>
      </c>
      <c r="AF35" s="89" t="s">
        <v>1335</v>
      </c>
      <c r="AG35" s="89" t="s">
        <v>1336</v>
      </c>
      <c r="AH35" s="89"/>
      <c r="AI35" s="89"/>
      <c r="AJ35" s="89"/>
      <c r="AK35" s="89"/>
      <c r="AL35" s="89"/>
      <c r="AM35" s="89"/>
      <c r="AN35" s="89"/>
      <c r="AO35" s="89"/>
      <c r="AP35" s="89"/>
      <c r="AQ35" s="89"/>
      <c r="AR35" s="89"/>
      <c r="AS35" s="89"/>
      <c r="AT35" s="89"/>
      <c r="AU35" s="89"/>
      <c r="AV35" s="89"/>
      <c r="AW35" s="89"/>
      <c r="AX35" s="89"/>
      <c r="AY35" s="89"/>
      <c r="AZ35" s="89"/>
      <c r="BA35" s="89"/>
      <c r="BB35" s="89"/>
      <c r="BC35" s="89"/>
      <c r="BD35" s="89"/>
      <c r="BE35" s="89"/>
      <c r="BF35" s="89"/>
      <c r="BG35" s="89"/>
      <c r="BH35" s="89"/>
      <c r="BI35" s="89"/>
      <c r="BJ35" s="89"/>
      <c r="BK35" s="89"/>
      <c r="BL35" s="89"/>
      <c r="BM35" s="89"/>
      <c r="BN35" s="89"/>
      <c r="BO35" s="89"/>
      <c r="BP35" s="89"/>
      <c r="BQ35" s="89"/>
      <c r="BR35" s="89"/>
      <c r="BS35" s="89"/>
      <c r="BT35" s="89"/>
      <c r="BU35" s="89"/>
      <c r="BV35" s="89"/>
      <c r="BW35" s="89"/>
      <c r="BX35" s="89"/>
      <c r="BY35" s="89"/>
      <c r="BZ35" s="89"/>
      <c r="CA35" s="89"/>
      <c r="CB35" s="89"/>
      <c r="CC35" s="89"/>
      <c r="CD35" s="89"/>
      <c r="CE35" s="89"/>
      <c r="CF35" s="89"/>
      <c r="CG35" s="89"/>
      <c r="CH35" s="89"/>
      <c r="CI35" s="89"/>
      <c r="CJ35" s="89"/>
      <c r="CK35" s="89"/>
      <c r="CL35" s="89"/>
      <c r="CM35" s="89"/>
    </row>
    <row r="36" spans="1:91" x14ac:dyDescent="0.25">
      <c r="A36" s="87" t="s">
        <v>253</v>
      </c>
      <c r="B36" s="89" t="s">
        <v>1337</v>
      </c>
      <c r="C36" s="89" t="s">
        <v>1338</v>
      </c>
      <c r="D36" s="89" t="s">
        <v>1339</v>
      </c>
      <c r="E36" s="89" t="s">
        <v>1340</v>
      </c>
      <c r="F36" s="89" t="s">
        <v>1341</v>
      </c>
      <c r="G36" s="89" t="s">
        <v>1342</v>
      </c>
      <c r="H36" s="89" t="s">
        <v>1343</v>
      </c>
      <c r="I36" s="89" t="s">
        <v>1344</v>
      </c>
      <c r="J36" s="89" t="s">
        <v>1345</v>
      </c>
      <c r="K36" s="89" t="s">
        <v>1346</v>
      </c>
      <c r="L36" s="89" t="s">
        <v>1347</v>
      </c>
      <c r="M36" s="89" t="s">
        <v>1348</v>
      </c>
      <c r="N36" s="89" t="s">
        <v>1349</v>
      </c>
      <c r="O36" s="89" t="s">
        <v>1350</v>
      </c>
      <c r="P36" s="89" t="s">
        <v>1351</v>
      </c>
      <c r="Q36" s="89" t="s">
        <v>1352</v>
      </c>
      <c r="R36" s="89" t="s">
        <v>1353</v>
      </c>
      <c r="S36" s="89" t="s">
        <v>1354</v>
      </c>
      <c r="T36" s="89" t="s">
        <v>1355</v>
      </c>
      <c r="U36" s="89" t="s">
        <v>1356</v>
      </c>
      <c r="V36" s="89" t="s">
        <v>1357</v>
      </c>
      <c r="W36" s="89" t="s">
        <v>1358</v>
      </c>
      <c r="X36" s="89" t="s">
        <v>1359</v>
      </c>
      <c r="Y36" s="89" t="s">
        <v>1360</v>
      </c>
      <c r="Z36" s="89" t="s">
        <v>1361</v>
      </c>
      <c r="AA36" s="89" t="s">
        <v>1362</v>
      </c>
      <c r="AB36" s="89" t="s">
        <v>1363</v>
      </c>
      <c r="AC36" s="89" t="s">
        <v>1364</v>
      </c>
      <c r="AD36" s="89" t="s">
        <v>1365</v>
      </c>
      <c r="AE36" s="89" t="s">
        <v>1366</v>
      </c>
      <c r="AF36" s="89" t="s">
        <v>1367</v>
      </c>
      <c r="AG36" s="89" t="s">
        <v>1368</v>
      </c>
      <c r="AH36" s="89"/>
      <c r="AI36" s="89"/>
      <c r="AJ36" s="89"/>
      <c r="AK36" s="89"/>
      <c r="AL36" s="89"/>
      <c r="AM36" s="89"/>
      <c r="AN36" s="89"/>
      <c r="AO36" s="89"/>
      <c r="AP36" s="89"/>
      <c r="AQ36" s="89"/>
      <c r="AR36" s="89"/>
      <c r="AS36" s="89"/>
      <c r="AT36" s="89"/>
      <c r="AU36" s="89"/>
      <c r="AV36" s="89"/>
      <c r="AW36" s="89"/>
      <c r="AX36" s="89"/>
      <c r="AY36" s="89"/>
      <c r="AZ36" s="89"/>
      <c r="BA36" s="89"/>
      <c r="BB36" s="89"/>
      <c r="BC36" s="89"/>
      <c r="BD36" s="89"/>
      <c r="BE36" s="89"/>
      <c r="BF36" s="89"/>
      <c r="BG36" s="89"/>
      <c r="BH36" s="89"/>
      <c r="BI36" s="89"/>
      <c r="BJ36" s="89"/>
      <c r="BK36" s="89"/>
      <c r="BL36" s="89"/>
      <c r="BM36" s="89"/>
      <c r="BN36" s="89"/>
      <c r="BO36" s="89"/>
      <c r="BP36" s="89"/>
      <c r="BQ36" s="89"/>
      <c r="BR36" s="89"/>
      <c r="BS36" s="89"/>
      <c r="BT36" s="89"/>
      <c r="BU36" s="89"/>
      <c r="BV36" s="89"/>
      <c r="BW36" s="89"/>
      <c r="BX36" s="89"/>
      <c r="BY36" s="89"/>
      <c r="BZ36" s="89"/>
      <c r="CA36" s="89"/>
      <c r="CB36" s="89"/>
      <c r="CC36" s="89"/>
      <c r="CD36" s="89"/>
      <c r="CE36" s="89"/>
      <c r="CF36" s="89"/>
      <c r="CG36" s="89"/>
      <c r="CH36" s="89"/>
      <c r="CI36" s="89"/>
      <c r="CJ36" s="89"/>
      <c r="CK36" s="89"/>
      <c r="CL36" s="89"/>
      <c r="CM36" s="89"/>
    </row>
    <row r="37" spans="1:91" x14ac:dyDescent="0.25">
      <c r="A37" s="87" t="s">
        <v>254</v>
      </c>
      <c r="B37" s="89" t="s">
        <v>1369</v>
      </c>
      <c r="C37" s="89" t="s">
        <v>1370</v>
      </c>
      <c r="D37" s="89" t="s">
        <v>1371</v>
      </c>
      <c r="E37" s="89" t="s">
        <v>1372</v>
      </c>
      <c r="F37" s="89" t="s">
        <v>1373</v>
      </c>
      <c r="G37" s="89" t="s">
        <v>1374</v>
      </c>
      <c r="H37" s="89" t="s">
        <v>1375</v>
      </c>
      <c r="I37" s="89" t="s">
        <v>1376</v>
      </c>
      <c r="J37" s="89" t="s">
        <v>1377</v>
      </c>
      <c r="K37" s="89" t="s">
        <v>1378</v>
      </c>
      <c r="L37" s="89" t="s">
        <v>1379</v>
      </c>
      <c r="M37" s="89" t="s">
        <v>1380</v>
      </c>
      <c r="N37" s="89" t="s">
        <v>1381</v>
      </c>
      <c r="O37" s="89" t="s">
        <v>1382</v>
      </c>
      <c r="P37" s="89" t="s">
        <v>1383</v>
      </c>
      <c r="Q37" s="89" t="s">
        <v>1384</v>
      </c>
      <c r="R37" s="89" t="s">
        <v>1385</v>
      </c>
      <c r="S37" s="89" t="s">
        <v>1386</v>
      </c>
      <c r="T37" s="89" t="s">
        <v>1387</v>
      </c>
      <c r="U37" s="89" t="s">
        <v>1388</v>
      </c>
      <c r="V37" s="89" t="s">
        <v>1389</v>
      </c>
      <c r="W37" s="89" t="s">
        <v>1390</v>
      </c>
      <c r="X37" s="89" t="s">
        <v>1391</v>
      </c>
      <c r="Y37" s="89" t="s">
        <v>1392</v>
      </c>
      <c r="Z37" s="89" t="s">
        <v>1393</v>
      </c>
      <c r="AA37" s="89" t="s">
        <v>1394</v>
      </c>
      <c r="AB37" s="89" t="s">
        <v>1395</v>
      </c>
      <c r="AC37" s="89" t="s">
        <v>1396</v>
      </c>
      <c r="AD37" s="89" t="s">
        <v>1397</v>
      </c>
      <c r="AE37" s="89" t="s">
        <v>1398</v>
      </c>
      <c r="AF37" s="89" t="s">
        <v>1399</v>
      </c>
      <c r="AG37" s="89" t="s">
        <v>1400</v>
      </c>
      <c r="AH37" s="89"/>
      <c r="AI37" s="89"/>
      <c r="AJ37" s="89"/>
      <c r="AK37" s="89"/>
      <c r="AL37" s="89"/>
      <c r="AM37" s="89"/>
      <c r="AN37" s="89"/>
      <c r="AO37" s="89"/>
      <c r="AP37" s="89"/>
      <c r="AQ37" s="89"/>
      <c r="AR37" s="89"/>
      <c r="AS37" s="89"/>
      <c r="AT37" s="89"/>
      <c r="AU37" s="89"/>
      <c r="AV37" s="89"/>
      <c r="AW37" s="89"/>
      <c r="AX37" s="89"/>
      <c r="AY37" s="89"/>
      <c r="AZ37" s="89"/>
      <c r="BA37" s="89"/>
      <c r="BB37" s="89"/>
      <c r="BC37" s="89"/>
      <c r="BD37" s="89"/>
      <c r="BE37" s="89"/>
      <c r="BF37" s="89"/>
      <c r="BG37" s="89"/>
      <c r="BH37" s="89"/>
      <c r="BI37" s="89"/>
      <c r="BJ37" s="89"/>
      <c r="BK37" s="89"/>
      <c r="BL37" s="89"/>
      <c r="BM37" s="89"/>
      <c r="BN37" s="89"/>
      <c r="BO37" s="89"/>
      <c r="BP37" s="89"/>
      <c r="BQ37" s="89"/>
      <c r="BR37" s="89"/>
      <c r="BS37" s="89"/>
      <c r="BT37" s="89"/>
      <c r="BU37" s="89"/>
      <c r="BV37" s="89"/>
      <c r="BW37" s="89"/>
      <c r="BX37" s="89"/>
      <c r="BY37" s="89"/>
      <c r="BZ37" s="89"/>
      <c r="CA37" s="89"/>
      <c r="CB37" s="89"/>
      <c r="CC37" s="89"/>
      <c r="CD37" s="89"/>
      <c r="CE37" s="89"/>
      <c r="CF37" s="89"/>
      <c r="CG37" s="89"/>
      <c r="CH37" s="89"/>
      <c r="CI37" s="89"/>
      <c r="CJ37" s="89"/>
      <c r="CK37" s="89"/>
      <c r="CL37" s="89"/>
      <c r="CM37" s="89"/>
    </row>
    <row r="38" spans="1:91" x14ac:dyDescent="0.25">
      <c r="A38" s="87" t="s">
        <v>255</v>
      </c>
      <c r="B38" s="89" t="s">
        <v>1401</v>
      </c>
      <c r="C38" s="89" t="s">
        <v>1402</v>
      </c>
      <c r="D38" s="89" t="s">
        <v>1403</v>
      </c>
      <c r="E38" s="89" t="s">
        <v>1404</v>
      </c>
      <c r="F38" s="89" t="s">
        <v>1405</v>
      </c>
      <c r="G38" s="89" t="s">
        <v>1406</v>
      </c>
      <c r="H38" s="89" t="s">
        <v>1407</v>
      </c>
      <c r="I38" s="89" t="s">
        <v>1408</v>
      </c>
      <c r="J38" s="89" t="s">
        <v>1409</v>
      </c>
      <c r="K38" s="89" t="s">
        <v>1410</v>
      </c>
      <c r="L38" s="89" t="s">
        <v>1411</v>
      </c>
      <c r="M38" s="89" t="s">
        <v>1412</v>
      </c>
      <c r="N38" s="89" t="s">
        <v>1413</v>
      </c>
      <c r="O38" s="89" t="s">
        <v>1414</v>
      </c>
      <c r="P38" s="89" t="s">
        <v>1415</v>
      </c>
      <c r="Q38" s="89" t="s">
        <v>1416</v>
      </c>
      <c r="R38" s="89" t="s">
        <v>1417</v>
      </c>
      <c r="S38" s="89" t="s">
        <v>1418</v>
      </c>
      <c r="T38" s="89" t="s">
        <v>1419</v>
      </c>
      <c r="U38" s="89" t="s">
        <v>1420</v>
      </c>
      <c r="V38" s="89" t="s">
        <v>1421</v>
      </c>
      <c r="W38" s="89" t="s">
        <v>1422</v>
      </c>
      <c r="X38" s="89" t="s">
        <v>1423</v>
      </c>
      <c r="Y38" s="89" t="s">
        <v>1424</v>
      </c>
      <c r="Z38" s="89" t="s">
        <v>1425</v>
      </c>
      <c r="AA38" s="89" t="s">
        <v>1426</v>
      </c>
      <c r="AB38" s="89" t="s">
        <v>1427</v>
      </c>
      <c r="AC38" s="89" t="s">
        <v>1428</v>
      </c>
      <c r="AD38" s="89" t="s">
        <v>1429</v>
      </c>
      <c r="AE38" s="89" t="s">
        <v>1430</v>
      </c>
      <c r="AF38" s="89" t="s">
        <v>1431</v>
      </c>
      <c r="AG38" s="89" t="s">
        <v>1432</v>
      </c>
      <c r="AH38" s="89"/>
      <c r="AI38" s="89"/>
      <c r="AJ38" s="89"/>
      <c r="AK38" s="89"/>
      <c r="AL38" s="89"/>
      <c r="AM38" s="89"/>
      <c r="AN38" s="89"/>
      <c r="AO38" s="89"/>
      <c r="AP38" s="89"/>
      <c r="AQ38" s="89"/>
      <c r="AR38" s="89"/>
      <c r="AS38" s="89"/>
      <c r="AT38" s="89"/>
      <c r="AU38" s="89"/>
      <c r="AV38" s="89"/>
      <c r="AW38" s="89"/>
      <c r="AX38" s="89"/>
      <c r="AY38" s="89"/>
      <c r="AZ38" s="89"/>
      <c r="BA38" s="89"/>
      <c r="BB38" s="89"/>
      <c r="BC38" s="89"/>
      <c r="BD38" s="89"/>
      <c r="BE38" s="89"/>
      <c r="BF38" s="89"/>
      <c r="BG38" s="89"/>
      <c r="BH38" s="89"/>
      <c r="BI38" s="89"/>
      <c r="BJ38" s="89"/>
      <c r="BK38" s="89"/>
      <c r="BL38" s="89"/>
      <c r="BM38" s="89"/>
      <c r="BN38" s="89"/>
      <c r="BO38" s="89"/>
      <c r="BP38" s="89"/>
      <c r="BQ38" s="89"/>
      <c r="BR38" s="89"/>
      <c r="BS38" s="89"/>
      <c r="BT38" s="89"/>
      <c r="BU38" s="89"/>
      <c r="BV38" s="89"/>
      <c r="BW38" s="89"/>
      <c r="BX38" s="89"/>
      <c r="BY38" s="89"/>
      <c r="BZ38" s="89"/>
      <c r="CA38" s="89"/>
      <c r="CB38" s="89"/>
      <c r="CC38" s="89"/>
      <c r="CD38" s="89"/>
      <c r="CE38" s="89"/>
      <c r="CF38" s="89"/>
      <c r="CG38" s="89"/>
      <c r="CH38" s="89"/>
      <c r="CI38" s="89"/>
      <c r="CJ38" s="89"/>
      <c r="CK38" s="89"/>
      <c r="CL38" s="89"/>
      <c r="CM38" s="89"/>
    </row>
    <row r="39" spans="1:91" x14ac:dyDescent="0.25">
      <c r="A39" s="87" t="s">
        <v>256</v>
      </c>
      <c r="B39" s="89" t="s">
        <v>1433</v>
      </c>
      <c r="C39" s="89" t="s">
        <v>1434</v>
      </c>
      <c r="D39" s="89" t="s">
        <v>1435</v>
      </c>
      <c r="E39" s="89" t="s">
        <v>1436</v>
      </c>
      <c r="F39" s="89" t="s">
        <v>1437</v>
      </c>
      <c r="G39" s="89" t="s">
        <v>1438</v>
      </c>
      <c r="H39" s="89" t="s">
        <v>1439</v>
      </c>
      <c r="I39" s="89" t="s">
        <v>1440</v>
      </c>
      <c r="J39" s="89" t="s">
        <v>1441</v>
      </c>
      <c r="K39" s="89" t="s">
        <v>1442</v>
      </c>
      <c r="L39" s="89" t="s">
        <v>1443</v>
      </c>
      <c r="M39" s="89" t="s">
        <v>1444</v>
      </c>
      <c r="N39" s="89" t="s">
        <v>1445</v>
      </c>
      <c r="O39" s="89" t="s">
        <v>1446</v>
      </c>
      <c r="P39" s="89" t="s">
        <v>1447</v>
      </c>
      <c r="Q39" s="89" t="s">
        <v>1448</v>
      </c>
      <c r="R39" s="89" t="s">
        <v>1449</v>
      </c>
      <c r="S39" s="89" t="s">
        <v>1450</v>
      </c>
      <c r="T39" s="89" t="s">
        <v>1451</v>
      </c>
      <c r="U39" s="89" t="s">
        <v>1452</v>
      </c>
      <c r="V39" s="89" t="s">
        <v>1453</v>
      </c>
      <c r="W39" s="89" t="s">
        <v>1454</v>
      </c>
      <c r="X39" s="89" t="s">
        <v>1455</v>
      </c>
      <c r="Y39" s="89" t="s">
        <v>1456</v>
      </c>
      <c r="Z39" s="89" t="s">
        <v>1457</v>
      </c>
      <c r="AA39" s="89" t="s">
        <v>1458</v>
      </c>
      <c r="AB39" s="89" t="s">
        <v>1459</v>
      </c>
      <c r="AC39" s="89" t="s">
        <v>1460</v>
      </c>
      <c r="AD39" s="89" t="s">
        <v>1461</v>
      </c>
      <c r="AE39" s="89" t="s">
        <v>1462</v>
      </c>
      <c r="AF39" s="89" t="s">
        <v>1463</v>
      </c>
      <c r="AG39" s="89" t="s">
        <v>1464</v>
      </c>
      <c r="AH39" s="89"/>
      <c r="AI39" s="89"/>
      <c r="AJ39" s="89"/>
      <c r="AK39" s="89"/>
      <c r="AL39" s="89"/>
      <c r="AM39" s="89"/>
      <c r="AN39" s="89"/>
      <c r="AO39" s="89"/>
      <c r="AP39" s="89"/>
      <c r="AQ39" s="89"/>
      <c r="AR39" s="89"/>
      <c r="AS39" s="89"/>
      <c r="AT39" s="89"/>
      <c r="AU39" s="89"/>
      <c r="AV39" s="89"/>
      <c r="AW39" s="89"/>
      <c r="AX39" s="89"/>
      <c r="AY39" s="89"/>
      <c r="AZ39" s="89"/>
      <c r="BA39" s="89"/>
      <c r="BB39" s="89"/>
      <c r="BC39" s="89"/>
      <c r="BD39" s="89"/>
      <c r="BE39" s="89"/>
      <c r="BF39" s="89"/>
      <c r="BG39" s="89"/>
      <c r="BH39" s="89"/>
      <c r="BI39" s="89"/>
      <c r="BJ39" s="89"/>
      <c r="BK39" s="89"/>
      <c r="BL39" s="89"/>
      <c r="BM39" s="89"/>
      <c r="BN39" s="89"/>
      <c r="BO39" s="89"/>
      <c r="BP39" s="89"/>
      <c r="BQ39" s="89"/>
      <c r="BR39" s="89"/>
      <c r="BS39" s="89"/>
      <c r="BT39" s="89"/>
      <c r="BU39" s="89"/>
      <c r="BV39" s="89"/>
      <c r="BW39" s="89"/>
      <c r="BX39" s="89"/>
      <c r="BY39" s="89"/>
      <c r="BZ39" s="89"/>
      <c r="CA39" s="89"/>
      <c r="CB39" s="89"/>
      <c r="CC39" s="89"/>
      <c r="CD39" s="89"/>
      <c r="CE39" s="89"/>
      <c r="CF39" s="89"/>
      <c r="CG39" s="89"/>
      <c r="CH39" s="89"/>
      <c r="CI39" s="89"/>
      <c r="CJ39" s="89"/>
      <c r="CK39" s="89"/>
      <c r="CL39" s="89"/>
      <c r="CM39" s="89"/>
    </row>
    <row r="40" spans="1:91" x14ac:dyDescent="0.25">
      <c r="A40" s="87" t="s">
        <v>257</v>
      </c>
      <c r="B40" s="89" t="s">
        <v>1465</v>
      </c>
      <c r="C40" s="89" t="s">
        <v>1466</v>
      </c>
      <c r="D40" s="89" t="s">
        <v>1467</v>
      </c>
      <c r="E40" s="89" t="s">
        <v>1468</v>
      </c>
      <c r="F40" s="89" t="s">
        <v>1469</v>
      </c>
      <c r="G40" s="89" t="s">
        <v>1470</v>
      </c>
      <c r="H40" s="89" t="s">
        <v>1471</v>
      </c>
      <c r="I40" s="89" t="s">
        <v>1472</v>
      </c>
      <c r="J40" s="89" t="s">
        <v>1473</v>
      </c>
      <c r="K40" s="89" t="s">
        <v>1474</v>
      </c>
      <c r="L40" s="89" t="s">
        <v>1475</v>
      </c>
      <c r="M40" s="89" t="s">
        <v>1476</v>
      </c>
      <c r="N40" s="89" t="s">
        <v>1477</v>
      </c>
      <c r="O40" s="89" t="s">
        <v>1478</v>
      </c>
      <c r="P40" s="89" t="s">
        <v>1479</v>
      </c>
      <c r="Q40" s="89" t="s">
        <v>1480</v>
      </c>
      <c r="R40" s="89" t="s">
        <v>1481</v>
      </c>
      <c r="S40" s="89" t="s">
        <v>1482</v>
      </c>
      <c r="T40" s="89" t="s">
        <v>1483</v>
      </c>
      <c r="U40" s="89" t="s">
        <v>1484</v>
      </c>
      <c r="V40" s="89" t="s">
        <v>1485</v>
      </c>
      <c r="W40" s="89" t="s">
        <v>1486</v>
      </c>
      <c r="X40" s="89" t="s">
        <v>1487</v>
      </c>
      <c r="Y40" s="89" t="s">
        <v>1488</v>
      </c>
      <c r="Z40" s="89" t="s">
        <v>1489</v>
      </c>
      <c r="AA40" s="89" t="s">
        <v>1490</v>
      </c>
      <c r="AB40" s="89" t="s">
        <v>1491</v>
      </c>
      <c r="AC40" s="89" t="s">
        <v>1492</v>
      </c>
      <c r="AD40" s="89" t="s">
        <v>1493</v>
      </c>
      <c r="AE40" s="89" t="s">
        <v>1494</v>
      </c>
      <c r="AF40" s="89" t="s">
        <v>1495</v>
      </c>
      <c r="AG40" s="89" t="s">
        <v>1496</v>
      </c>
      <c r="AH40" s="89"/>
      <c r="AI40" s="89"/>
      <c r="AJ40" s="89"/>
      <c r="AK40" s="89"/>
      <c r="AL40" s="89"/>
      <c r="AM40" s="89"/>
      <c r="AN40" s="89"/>
      <c r="AO40" s="89"/>
      <c r="AP40" s="89"/>
      <c r="AQ40" s="89"/>
      <c r="AR40" s="89"/>
      <c r="AS40" s="89"/>
      <c r="AT40" s="89"/>
      <c r="AU40" s="89"/>
      <c r="AV40" s="89"/>
      <c r="AW40" s="89"/>
      <c r="AX40" s="89"/>
      <c r="AY40" s="89"/>
      <c r="AZ40" s="89"/>
      <c r="BA40" s="89"/>
      <c r="BB40" s="89"/>
      <c r="BC40" s="89"/>
      <c r="BD40" s="89"/>
      <c r="BE40" s="89"/>
      <c r="BF40" s="89"/>
      <c r="BG40" s="89"/>
      <c r="BH40" s="89"/>
      <c r="BI40" s="89"/>
      <c r="BJ40" s="89"/>
      <c r="BK40" s="89"/>
      <c r="BL40" s="89"/>
      <c r="BM40" s="89"/>
      <c r="BN40" s="89"/>
      <c r="BO40" s="89"/>
      <c r="BP40" s="89"/>
      <c r="BQ40" s="89"/>
      <c r="BR40" s="89"/>
      <c r="BS40" s="89"/>
      <c r="BT40" s="89"/>
      <c r="BU40" s="89"/>
      <c r="BV40" s="89"/>
      <c r="BW40" s="89"/>
      <c r="BX40" s="89"/>
      <c r="BY40" s="89"/>
      <c r="BZ40" s="89"/>
      <c r="CA40" s="89"/>
      <c r="CB40" s="89"/>
      <c r="CC40" s="89"/>
      <c r="CD40" s="89"/>
      <c r="CE40" s="89"/>
      <c r="CF40" s="89"/>
      <c r="CG40" s="89"/>
      <c r="CH40" s="89"/>
      <c r="CI40" s="89"/>
      <c r="CJ40" s="89"/>
      <c r="CK40" s="89"/>
      <c r="CL40" s="89"/>
      <c r="CM40" s="89"/>
    </row>
    <row r="41" spans="1:91" x14ac:dyDescent="0.25">
      <c r="A41" s="87" t="s">
        <v>258</v>
      </c>
      <c r="B41" s="89" t="s">
        <v>1497</v>
      </c>
      <c r="C41" s="89" t="s">
        <v>1498</v>
      </c>
      <c r="D41" s="89" t="s">
        <v>1499</v>
      </c>
      <c r="E41" s="89" t="s">
        <v>1500</v>
      </c>
      <c r="F41" s="89" t="s">
        <v>1501</v>
      </c>
      <c r="G41" s="89" t="s">
        <v>1502</v>
      </c>
      <c r="H41" s="89" t="s">
        <v>1503</v>
      </c>
      <c r="I41" s="89" t="s">
        <v>1504</v>
      </c>
      <c r="J41" s="89" t="s">
        <v>1505</v>
      </c>
      <c r="K41" s="89" t="s">
        <v>1506</v>
      </c>
      <c r="L41" s="89" t="s">
        <v>1507</v>
      </c>
      <c r="M41" s="89" t="s">
        <v>1508</v>
      </c>
      <c r="N41" s="89" t="s">
        <v>1509</v>
      </c>
      <c r="O41" s="89" t="s">
        <v>1510</v>
      </c>
      <c r="P41" s="89" t="s">
        <v>1511</v>
      </c>
      <c r="Q41" s="89" t="s">
        <v>1512</v>
      </c>
      <c r="R41" s="89" t="s">
        <v>1513</v>
      </c>
      <c r="S41" s="89" t="s">
        <v>1514</v>
      </c>
      <c r="T41" s="89" t="s">
        <v>1515</v>
      </c>
      <c r="U41" s="89" t="s">
        <v>1516</v>
      </c>
      <c r="V41" s="89" t="s">
        <v>1517</v>
      </c>
      <c r="W41" s="89" t="s">
        <v>1518</v>
      </c>
      <c r="X41" s="89" t="s">
        <v>1519</v>
      </c>
      <c r="Y41" s="89" t="s">
        <v>1520</v>
      </c>
      <c r="Z41" s="89" t="s">
        <v>1521</v>
      </c>
      <c r="AA41" s="89" t="s">
        <v>1522</v>
      </c>
      <c r="AB41" s="89" t="s">
        <v>1523</v>
      </c>
      <c r="AC41" s="89" t="s">
        <v>1524</v>
      </c>
      <c r="AD41" s="89" t="s">
        <v>1525</v>
      </c>
      <c r="AE41" s="89" t="s">
        <v>1526</v>
      </c>
      <c r="AF41" s="89" t="s">
        <v>1527</v>
      </c>
      <c r="AG41" s="89" t="s">
        <v>1528</v>
      </c>
      <c r="AH41" s="89"/>
      <c r="AI41" s="89"/>
      <c r="AJ41" s="89"/>
      <c r="AK41" s="89"/>
      <c r="AL41" s="89"/>
      <c r="AM41" s="89"/>
      <c r="AN41" s="89"/>
      <c r="AO41" s="89"/>
      <c r="AP41" s="89"/>
      <c r="AQ41" s="89"/>
      <c r="AR41" s="89"/>
      <c r="AS41" s="89"/>
      <c r="AT41" s="89"/>
      <c r="AU41" s="89"/>
      <c r="AV41" s="89"/>
      <c r="AW41" s="89"/>
      <c r="AX41" s="89"/>
      <c r="AY41" s="89"/>
      <c r="AZ41" s="89"/>
      <c r="BA41" s="89"/>
      <c r="BB41" s="89"/>
      <c r="BC41" s="89"/>
      <c r="BD41" s="89"/>
      <c r="BE41" s="89"/>
      <c r="BF41" s="89"/>
      <c r="BG41" s="89"/>
      <c r="BH41" s="89"/>
      <c r="BI41" s="89"/>
      <c r="BJ41" s="89"/>
      <c r="BK41" s="89"/>
      <c r="BL41" s="89"/>
      <c r="BM41" s="89"/>
      <c r="BN41" s="89"/>
      <c r="BO41" s="89"/>
      <c r="BP41" s="89"/>
      <c r="BQ41" s="89"/>
      <c r="BR41" s="89"/>
      <c r="BS41" s="89"/>
      <c r="BT41" s="89"/>
      <c r="BU41" s="89"/>
      <c r="BV41" s="89"/>
      <c r="BW41" s="89"/>
      <c r="BX41" s="89"/>
      <c r="BY41" s="89"/>
      <c r="BZ41" s="89"/>
      <c r="CA41" s="89"/>
      <c r="CB41" s="89"/>
      <c r="CC41" s="89"/>
      <c r="CD41" s="89"/>
      <c r="CE41" s="89"/>
      <c r="CF41" s="89"/>
      <c r="CG41" s="89"/>
      <c r="CH41" s="89"/>
      <c r="CI41" s="89"/>
      <c r="CJ41" s="89"/>
      <c r="CK41" s="89"/>
      <c r="CL41" s="89"/>
      <c r="CM41" s="89"/>
    </row>
    <row r="42" spans="1:91" x14ac:dyDescent="0.25">
      <c r="A42" s="87" t="s">
        <v>259</v>
      </c>
      <c r="B42" s="89" t="s">
        <v>1401</v>
      </c>
      <c r="C42" s="89" t="s">
        <v>1402</v>
      </c>
      <c r="D42" s="89" t="s">
        <v>1403</v>
      </c>
      <c r="E42" s="89" t="s">
        <v>1404</v>
      </c>
      <c r="F42" s="89" t="s">
        <v>1405</v>
      </c>
      <c r="G42" s="89" t="s">
        <v>1406</v>
      </c>
      <c r="H42" s="89" t="s">
        <v>1407</v>
      </c>
      <c r="I42" s="89" t="s">
        <v>1408</v>
      </c>
      <c r="J42" s="89" t="s">
        <v>1409</v>
      </c>
      <c r="K42" s="89" t="s">
        <v>1410</v>
      </c>
      <c r="L42" s="89" t="s">
        <v>1411</v>
      </c>
      <c r="M42" s="89" t="s">
        <v>1412</v>
      </c>
      <c r="N42" s="89" t="s">
        <v>1413</v>
      </c>
      <c r="O42" s="89" t="s">
        <v>1414</v>
      </c>
      <c r="P42" s="89" t="s">
        <v>1415</v>
      </c>
      <c r="Q42" s="89" t="s">
        <v>1416</v>
      </c>
      <c r="R42" s="89" t="s">
        <v>1417</v>
      </c>
      <c r="S42" s="89" t="s">
        <v>1418</v>
      </c>
      <c r="T42" s="89" t="s">
        <v>1419</v>
      </c>
      <c r="U42" s="89" t="s">
        <v>1420</v>
      </c>
      <c r="V42" s="89" t="s">
        <v>1421</v>
      </c>
      <c r="W42" s="89" t="s">
        <v>1422</v>
      </c>
      <c r="X42" s="89" t="s">
        <v>1423</v>
      </c>
      <c r="Y42" s="89" t="s">
        <v>1424</v>
      </c>
      <c r="Z42" s="89" t="s">
        <v>1425</v>
      </c>
      <c r="AA42" s="89" t="s">
        <v>1426</v>
      </c>
      <c r="AB42" s="89" t="s">
        <v>1427</v>
      </c>
      <c r="AC42" s="89" t="s">
        <v>1428</v>
      </c>
      <c r="AD42" s="89" t="s">
        <v>1429</v>
      </c>
      <c r="AE42" s="89" t="s">
        <v>1430</v>
      </c>
      <c r="AF42" s="89" t="s">
        <v>1431</v>
      </c>
      <c r="AG42" s="89" t="s">
        <v>1432</v>
      </c>
      <c r="AH42" s="89"/>
      <c r="AI42" s="89"/>
      <c r="AJ42" s="89"/>
      <c r="AK42" s="89"/>
      <c r="AL42" s="89"/>
      <c r="AM42" s="89"/>
      <c r="AN42" s="89"/>
      <c r="AO42" s="89"/>
      <c r="AP42" s="89"/>
      <c r="AQ42" s="89"/>
      <c r="AR42" s="89"/>
      <c r="AS42" s="89"/>
      <c r="AT42" s="89"/>
      <c r="AU42" s="89"/>
      <c r="AV42" s="89"/>
      <c r="AW42" s="89"/>
      <c r="AX42" s="89"/>
      <c r="AY42" s="89"/>
      <c r="AZ42" s="89"/>
      <c r="BA42" s="89"/>
      <c r="BB42" s="89"/>
      <c r="BC42" s="89"/>
      <c r="BD42" s="89"/>
      <c r="BE42" s="89"/>
      <c r="BF42" s="89"/>
      <c r="BG42" s="89"/>
      <c r="BH42" s="89"/>
      <c r="BI42" s="89"/>
      <c r="BJ42" s="89"/>
      <c r="BK42" s="89"/>
      <c r="BL42" s="89"/>
      <c r="BM42" s="89"/>
      <c r="BN42" s="89"/>
      <c r="BO42" s="89"/>
      <c r="BP42" s="89"/>
      <c r="BQ42" s="89"/>
      <c r="BR42" s="89"/>
      <c r="BS42" s="89"/>
      <c r="BT42" s="89"/>
      <c r="BU42" s="89"/>
      <c r="BV42" s="89"/>
      <c r="BW42" s="89"/>
      <c r="BX42" s="89"/>
      <c r="BY42" s="89"/>
      <c r="BZ42" s="89"/>
      <c r="CA42" s="89"/>
      <c r="CB42" s="89"/>
      <c r="CC42" s="89"/>
      <c r="CD42" s="89"/>
      <c r="CE42" s="89"/>
      <c r="CF42" s="89"/>
      <c r="CG42" s="89"/>
      <c r="CH42" s="89"/>
      <c r="CI42" s="89"/>
      <c r="CJ42" s="89"/>
      <c r="CK42" s="89"/>
      <c r="CL42" s="89"/>
      <c r="CM42" s="89"/>
    </row>
    <row r="43" spans="1:91" x14ac:dyDescent="0.25">
      <c r="A43" s="87" t="s">
        <v>260</v>
      </c>
      <c r="B43" s="89" t="s">
        <v>1529</v>
      </c>
      <c r="C43" s="89" t="s">
        <v>1530</v>
      </c>
      <c r="D43" s="89" t="s">
        <v>1531</v>
      </c>
      <c r="E43" s="89" t="s">
        <v>1532</v>
      </c>
      <c r="F43" s="89" t="s">
        <v>1533</v>
      </c>
      <c r="G43" s="89" t="s">
        <v>1534</v>
      </c>
      <c r="H43" s="89" t="s">
        <v>1535</v>
      </c>
      <c r="I43" s="89" t="s">
        <v>1536</v>
      </c>
      <c r="J43" s="89" t="s">
        <v>1537</v>
      </c>
      <c r="K43" s="89" t="s">
        <v>1538</v>
      </c>
      <c r="L43" s="89" t="s">
        <v>1539</v>
      </c>
      <c r="M43" s="89" t="s">
        <v>1540</v>
      </c>
      <c r="N43" s="89" t="s">
        <v>1541</v>
      </c>
      <c r="O43" s="89" t="s">
        <v>1542</v>
      </c>
      <c r="P43" s="89" t="s">
        <v>1543</v>
      </c>
      <c r="Q43" s="89" t="s">
        <v>1544</v>
      </c>
      <c r="R43" s="89" t="s">
        <v>1545</v>
      </c>
      <c r="S43" s="89" t="s">
        <v>1546</v>
      </c>
      <c r="T43" s="89" t="s">
        <v>1547</v>
      </c>
      <c r="U43" s="89" t="s">
        <v>1548</v>
      </c>
      <c r="V43" s="89" t="s">
        <v>1549</v>
      </c>
      <c r="W43" s="89" t="s">
        <v>1550</v>
      </c>
      <c r="X43" s="89" t="s">
        <v>1551</v>
      </c>
      <c r="Y43" s="89" t="s">
        <v>1552</v>
      </c>
      <c r="Z43" s="89" t="s">
        <v>1553</v>
      </c>
      <c r="AA43" s="89" t="s">
        <v>1554</v>
      </c>
      <c r="AB43" s="89" t="s">
        <v>1555</v>
      </c>
      <c r="AC43" s="89" t="s">
        <v>1556</v>
      </c>
      <c r="AD43" s="89" t="s">
        <v>1557</v>
      </c>
      <c r="AE43" s="89" t="s">
        <v>1558</v>
      </c>
      <c r="AF43" s="89" t="s">
        <v>1559</v>
      </c>
      <c r="AG43" s="89" t="s">
        <v>1560</v>
      </c>
      <c r="AH43" s="89"/>
      <c r="AI43" s="89"/>
      <c r="AJ43" s="89"/>
      <c r="AK43" s="89"/>
      <c r="AL43" s="89"/>
      <c r="AM43" s="89"/>
      <c r="AN43" s="89"/>
      <c r="AO43" s="89"/>
      <c r="AP43" s="89"/>
      <c r="AQ43" s="89"/>
      <c r="AR43" s="89"/>
      <c r="AS43" s="89"/>
      <c r="AT43" s="89"/>
      <c r="AU43" s="89"/>
      <c r="AV43" s="89"/>
      <c r="AW43" s="89"/>
      <c r="AX43" s="89"/>
      <c r="AY43" s="89"/>
      <c r="AZ43" s="89"/>
      <c r="BA43" s="89"/>
      <c r="BB43" s="89"/>
      <c r="BC43" s="89"/>
      <c r="BD43" s="89"/>
      <c r="BE43" s="89"/>
      <c r="BF43" s="89"/>
      <c r="BG43" s="89"/>
      <c r="BH43" s="89"/>
      <c r="BI43" s="89"/>
      <c r="BJ43" s="89"/>
      <c r="BK43" s="89"/>
      <c r="BL43" s="89"/>
      <c r="BM43" s="89"/>
      <c r="BN43" s="89"/>
      <c r="BO43" s="89"/>
      <c r="BP43" s="89"/>
      <c r="BQ43" s="89"/>
      <c r="BR43" s="89"/>
      <c r="BS43" s="89"/>
      <c r="BT43" s="89"/>
      <c r="BU43" s="89"/>
      <c r="BV43" s="89"/>
      <c r="BW43" s="89"/>
      <c r="BX43" s="89"/>
      <c r="BY43" s="89"/>
      <c r="BZ43" s="89"/>
      <c r="CA43" s="89"/>
      <c r="CB43" s="89"/>
      <c r="CC43" s="89"/>
      <c r="CD43" s="89"/>
      <c r="CE43" s="89"/>
      <c r="CF43" s="89"/>
      <c r="CG43" s="89"/>
      <c r="CH43" s="89"/>
      <c r="CI43" s="89"/>
      <c r="CJ43" s="89"/>
      <c r="CK43" s="89"/>
      <c r="CL43" s="89"/>
      <c r="CM43" s="89"/>
    </row>
    <row r="44" spans="1:91" x14ac:dyDescent="0.25">
      <c r="A44" s="87" t="s">
        <v>261</v>
      </c>
      <c r="B44" s="89" t="s">
        <v>1561</v>
      </c>
      <c r="C44" s="89" t="s">
        <v>1562</v>
      </c>
      <c r="D44" s="89" t="s">
        <v>1563</v>
      </c>
      <c r="E44" s="89" t="s">
        <v>1564</v>
      </c>
      <c r="F44" s="89" t="s">
        <v>1565</v>
      </c>
      <c r="G44" s="89" t="s">
        <v>1566</v>
      </c>
      <c r="H44" s="89" t="s">
        <v>1567</v>
      </c>
      <c r="I44" s="89" t="s">
        <v>1568</v>
      </c>
      <c r="J44" s="89" t="s">
        <v>1569</v>
      </c>
      <c r="K44" s="89" t="s">
        <v>1570</v>
      </c>
      <c r="L44" s="89" t="s">
        <v>1571</v>
      </c>
      <c r="M44" s="89" t="s">
        <v>1572</v>
      </c>
      <c r="N44" s="89" t="s">
        <v>1573</v>
      </c>
      <c r="O44" s="89" t="s">
        <v>1574</v>
      </c>
      <c r="P44" s="89" t="s">
        <v>1575</v>
      </c>
      <c r="Q44" s="89" t="s">
        <v>1576</v>
      </c>
      <c r="R44" s="89" t="s">
        <v>1577</v>
      </c>
      <c r="S44" s="89" t="s">
        <v>1578</v>
      </c>
      <c r="T44" s="89" t="s">
        <v>1579</v>
      </c>
      <c r="U44" s="89" t="s">
        <v>1580</v>
      </c>
      <c r="V44" s="89" t="s">
        <v>1581</v>
      </c>
      <c r="W44" s="89" t="s">
        <v>1582</v>
      </c>
      <c r="X44" s="89" t="s">
        <v>1583</v>
      </c>
      <c r="Y44" s="89" t="s">
        <v>1584</v>
      </c>
      <c r="Z44" s="89" t="s">
        <v>1585</v>
      </c>
      <c r="AA44" s="89" t="s">
        <v>1586</v>
      </c>
      <c r="AB44" s="89" t="s">
        <v>1587</v>
      </c>
      <c r="AC44" s="89" t="s">
        <v>1588</v>
      </c>
      <c r="AD44" s="89" t="s">
        <v>1589</v>
      </c>
      <c r="AE44" s="89" t="s">
        <v>1590</v>
      </c>
      <c r="AF44" s="89" t="s">
        <v>1591</v>
      </c>
      <c r="AG44" s="89" t="s">
        <v>1592</v>
      </c>
      <c r="AH44" s="89"/>
      <c r="AI44" s="89"/>
      <c r="AJ44" s="89"/>
      <c r="AK44" s="89"/>
      <c r="AL44" s="89"/>
      <c r="AM44" s="89"/>
      <c r="AN44" s="89"/>
      <c r="AO44" s="89"/>
      <c r="AP44" s="89"/>
      <c r="AQ44" s="89"/>
      <c r="AR44" s="89"/>
      <c r="AS44" s="89"/>
      <c r="AT44" s="89"/>
      <c r="AU44" s="89"/>
      <c r="AV44" s="89"/>
      <c r="AW44" s="89"/>
      <c r="AX44" s="89"/>
      <c r="AY44" s="89"/>
      <c r="AZ44" s="89"/>
      <c r="BA44" s="89"/>
      <c r="BB44" s="89"/>
      <c r="BC44" s="89"/>
      <c r="BD44" s="89"/>
      <c r="BE44" s="89"/>
      <c r="BF44" s="89"/>
      <c r="BG44" s="89"/>
      <c r="BH44" s="89"/>
      <c r="BI44" s="89"/>
      <c r="BJ44" s="89"/>
      <c r="BK44" s="89"/>
      <c r="BL44" s="89"/>
      <c r="BM44" s="89"/>
      <c r="BN44" s="89"/>
      <c r="BO44" s="89"/>
      <c r="BP44" s="89"/>
      <c r="BQ44" s="89"/>
      <c r="BR44" s="89"/>
      <c r="BS44" s="89"/>
      <c r="BT44" s="89"/>
      <c r="BU44" s="89"/>
      <c r="BV44" s="89"/>
      <c r="BW44" s="89"/>
      <c r="BX44" s="89"/>
      <c r="BY44" s="89"/>
      <c r="BZ44" s="89"/>
      <c r="CA44" s="89"/>
      <c r="CB44" s="89"/>
      <c r="CC44" s="89"/>
      <c r="CD44" s="89"/>
      <c r="CE44" s="89"/>
      <c r="CF44" s="89"/>
      <c r="CG44" s="89"/>
      <c r="CH44" s="89"/>
      <c r="CI44" s="89"/>
      <c r="CJ44" s="89"/>
      <c r="CK44" s="89"/>
      <c r="CL44" s="89"/>
      <c r="CM44" s="89"/>
    </row>
    <row r="45" spans="1:91" x14ac:dyDescent="0.25">
      <c r="A45" s="87" t="s">
        <v>262</v>
      </c>
      <c r="B45" s="89" t="s">
        <v>1593</v>
      </c>
      <c r="C45" s="89" t="s">
        <v>1594</v>
      </c>
      <c r="D45" s="89" t="s">
        <v>1595</v>
      </c>
      <c r="E45" s="89" t="s">
        <v>1596</v>
      </c>
      <c r="F45" s="89" t="s">
        <v>1597</v>
      </c>
      <c r="G45" s="89" t="s">
        <v>1598</v>
      </c>
      <c r="H45" s="89" t="s">
        <v>1599</v>
      </c>
      <c r="I45" s="89" t="s">
        <v>1600</v>
      </c>
      <c r="J45" s="89" t="s">
        <v>1601</v>
      </c>
      <c r="K45" s="89" t="s">
        <v>1602</v>
      </c>
      <c r="L45" s="89" t="s">
        <v>1603</v>
      </c>
      <c r="M45" s="89" t="s">
        <v>1604</v>
      </c>
      <c r="N45" s="89" t="s">
        <v>1605</v>
      </c>
      <c r="O45" s="89" t="s">
        <v>1606</v>
      </c>
      <c r="P45" s="89" t="s">
        <v>1607</v>
      </c>
      <c r="Q45" s="89" t="s">
        <v>1608</v>
      </c>
      <c r="R45" s="89" t="s">
        <v>1609</v>
      </c>
      <c r="S45" s="89" t="s">
        <v>1610</v>
      </c>
      <c r="T45" s="89" t="s">
        <v>1611</v>
      </c>
      <c r="U45" s="89" t="s">
        <v>1612</v>
      </c>
      <c r="V45" s="89" t="s">
        <v>1613</v>
      </c>
      <c r="W45" s="89" t="s">
        <v>1614</v>
      </c>
      <c r="X45" s="89" t="s">
        <v>1615</v>
      </c>
      <c r="Y45" s="89" t="s">
        <v>1616</v>
      </c>
      <c r="Z45" s="89" t="s">
        <v>1617</v>
      </c>
      <c r="AA45" s="89" t="s">
        <v>1618</v>
      </c>
      <c r="AB45" s="89" t="s">
        <v>1619</v>
      </c>
      <c r="AC45" s="89" t="s">
        <v>1620</v>
      </c>
      <c r="AD45" s="89" t="s">
        <v>1621</v>
      </c>
      <c r="AE45" s="89" t="s">
        <v>1622</v>
      </c>
      <c r="AF45" s="89" t="s">
        <v>1623</v>
      </c>
      <c r="AG45" s="89" t="s">
        <v>1624</v>
      </c>
      <c r="AH45" s="89"/>
      <c r="AI45" s="89"/>
      <c r="AJ45" s="89"/>
      <c r="AK45" s="89"/>
      <c r="AL45" s="89"/>
      <c r="AM45" s="89"/>
      <c r="AN45" s="89"/>
      <c r="AO45" s="89"/>
      <c r="AP45" s="89"/>
      <c r="AQ45" s="89"/>
      <c r="AR45" s="89"/>
      <c r="AS45" s="89"/>
      <c r="AT45" s="89"/>
      <c r="AU45" s="89"/>
      <c r="AV45" s="89"/>
      <c r="AW45" s="89"/>
      <c r="AX45" s="89"/>
      <c r="AY45" s="89"/>
      <c r="AZ45" s="89"/>
      <c r="BA45" s="89"/>
      <c r="BB45" s="89"/>
      <c r="BC45" s="89"/>
      <c r="BD45" s="89"/>
      <c r="BE45" s="89"/>
      <c r="BF45" s="89"/>
      <c r="BG45" s="89"/>
      <c r="BH45" s="89"/>
      <c r="BI45" s="89"/>
      <c r="BJ45" s="89"/>
      <c r="BK45" s="89"/>
      <c r="BL45" s="89"/>
      <c r="BM45" s="89"/>
      <c r="BN45" s="89"/>
      <c r="BO45" s="89"/>
      <c r="BP45" s="89"/>
      <c r="BQ45" s="89"/>
      <c r="BR45" s="89"/>
      <c r="BS45" s="89"/>
      <c r="BT45" s="89"/>
      <c r="BU45" s="89"/>
      <c r="BV45" s="89"/>
      <c r="BW45" s="89"/>
      <c r="BX45" s="89"/>
      <c r="BY45" s="89"/>
      <c r="BZ45" s="89"/>
      <c r="CA45" s="89"/>
      <c r="CB45" s="89"/>
      <c r="CC45" s="89"/>
      <c r="CD45" s="89"/>
      <c r="CE45" s="89"/>
      <c r="CF45" s="89"/>
      <c r="CG45" s="89"/>
      <c r="CH45" s="89"/>
      <c r="CI45" s="89"/>
      <c r="CJ45" s="89"/>
      <c r="CK45" s="89"/>
      <c r="CL45" s="89"/>
      <c r="CM45" s="89"/>
    </row>
    <row r="46" spans="1:91" x14ac:dyDescent="0.25">
      <c r="A46" s="87" t="s">
        <v>330</v>
      </c>
      <c r="B46" s="89" t="s">
        <v>1625</v>
      </c>
      <c r="C46" s="89" t="s">
        <v>1626</v>
      </c>
      <c r="D46" s="89" t="s">
        <v>1627</v>
      </c>
      <c r="E46" s="89" t="s">
        <v>1628</v>
      </c>
      <c r="F46" s="89" t="s">
        <v>1629</v>
      </c>
      <c r="G46" s="89" t="s">
        <v>1630</v>
      </c>
      <c r="H46" s="89" t="s">
        <v>1631</v>
      </c>
      <c r="I46" s="89" t="s">
        <v>1632</v>
      </c>
      <c r="J46" s="89" t="s">
        <v>1633</v>
      </c>
      <c r="K46" s="89" t="s">
        <v>1634</v>
      </c>
      <c r="L46" s="89" t="s">
        <v>1635</v>
      </c>
      <c r="M46" s="89" t="s">
        <v>1636</v>
      </c>
      <c r="N46" s="89" t="s">
        <v>1637</v>
      </c>
      <c r="O46" s="89" t="s">
        <v>1638</v>
      </c>
      <c r="P46" s="89" t="s">
        <v>1639</v>
      </c>
      <c r="Q46" s="89" t="s">
        <v>1640</v>
      </c>
      <c r="R46" s="89" t="s">
        <v>1641</v>
      </c>
      <c r="S46" s="89" t="s">
        <v>1642</v>
      </c>
      <c r="T46" s="89" t="s">
        <v>1643</v>
      </c>
      <c r="U46" s="89" t="s">
        <v>1644</v>
      </c>
      <c r="V46" s="89" t="s">
        <v>1645</v>
      </c>
      <c r="W46" s="89" t="s">
        <v>1646</v>
      </c>
      <c r="X46" s="89" t="s">
        <v>1647</v>
      </c>
      <c r="Y46" s="89" t="s">
        <v>1648</v>
      </c>
      <c r="Z46" s="89" t="s">
        <v>1649</v>
      </c>
      <c r="AA46" s="89" t="s">
        <v>1650</v>
      </c>
      <c r="AB46" s="89" t="s">
        <v>1651</v>
      </c>
      <c r="AC46" s="89" t="s">
        <v>1652</v>
      </c>
      <c r="AD46" s="89" t="s">
        <v>1653</v>
      </c>
      <c r="AE46" s="89" t="s">
        <v>1654</v>
      </c>
      <c r="AF46" s="89" t="s">
        <v>1655</v>
      </c>
      <c r="AG46" s="89" t="s">
        <v>1656</v>
      </c>
      <c r="AH46" s="89"/>
      <c r="AI46" s="89"/>
      <c r="AJ46" s="89"/>
      <c r="AK46" s="89"/>
      <c r="AL46" s="89"/>
      <c r="AM46" s="89"/>
      <c r="AN46" s="89"/>
      <c r="AO46" s="89"/>
      <c r="AP46" s="89"/>
      <c r="AQ46" s="89"/>
      <c r="AR46" s="89"/>
      <c r="AS46" s="89"/>
      <c r="AT46" s="89"/>
      <c r="AU46" s="89"/>
      <c r="AV46" s="89"/>
      <c r="AW46" s="89"/>
      <c r="AX46" s="89"/>
      <c r="AY46" s="89"/>
      <c r="AZ46" s="89"/>
      <c r="BA46" s="89"/>
      <c r="BB46" s="89"/>
      <c r="BC46" s="89"/>
      <c r="BD46" s="89"/>
      <c r="BE46" s="89"/>
      <c r="BF46" s="89"/>
      <c r="BG46" s="89"/>
      <c r="BH46" s="89"/>
      <c r="BI46" s="89"/>
      <c r="BJ46" s="89"/>
      <c r="BK46" s="89"/>
      <c r="BL46" s="89"/>
      <c r="BM46" s="89"/>
      <c r="BN46" s="89"/>
      <c r="BO46" s="89"/>
      <c r="BP46" s="89"/>
      <c r="BQ46" s="89"/>
      <c r="BR46" s="89"/>
      <c r="BS46" s="89"/>
      <c r="BT46" s="89"/>
      <c r="BU46" s="89"/>
      <c r="BV46" s="89"/>
      <c r="BW46" s="89"/>
      <c r="BX46" s="89"/>
      <c r="BY46" s="89"/>
      <c r="BZ46" s="89"/>
      <c r="CA46" s="89"/>
      <c r="CB46" s="89"/>
      <c r="CC46" s="89"/>
      <c r="CD46" s="89"/>
      <c r="CE46" s="89"/>
      <c r="CF46" s="89"/>
      <c r="CG46" s="89"/>
      <c r="CH46" s="89"/>
      <c r="CI46" s="89"/>
      <c r="CJ46" s="89"/>
      <c r="CK46" s="89"/>
      <c r="CL46" s="89"/>
      <c r="CM46" s="89"/>
    </row>
    <row r="47" spans="1:91" x14ac:dyDescent="0.25">
      <c r="A47" s="87" t="s">
        <v>264</v>
      </c>
      <c r="B47" s="89" t="s">
        <v>1657</v>
      </c>
      <c r="C47" s="89" t="s">
        <v>1658</v>
      </c>
      <c r="D47" s="89" t="s">
        <v>1659</v>
      </c>
      <c r="E47" s="89" t="s">
        <v>1660</v>
      </c>
      <c r="F47" s="89" t="s">
        <v>1661</v>
      </c>
      <c r="G47" s="89" t="s">
        <v>1662</v>
      </c>
      <c r="H47" s="89" t="s">
        <v>1663</v>
      </c>
      <c r="I47" s="89" t="s">
        <v>1664</v>
      </c>
      <c r="J47" s="89" t="s">
        <v>1665</v>
      </c>
      <c r="K47" s="89" t="s">
        <v>1666</v>
      </c>
      <c r="L47" s="89" t="s">
        <v>1667</v>
      </c>
      <c r="M47" s="89" t="s">
        <v>1668</v>
      </c>
      <c r="N47" s="89" t="s">
        <v>1669</v>
      </c>
      <c r="O47" s="89" t="s">
        <v>1670</v>
      </c>
      <c r="P47" s="89" t="s">
        <v>1671</v>
      </c>
      <c r="Q47" s="89" t="s">
        <v>1672</v>
      </c>
      <c r="R47" s="89" t="s">
        <v>1673</v>
      </c>
      <c r="S47" s="89" t="s">
        <v>1674</v>
      </c>
      <c r="T47" s="89" t="s">
        <v>1675</v>
      </c>
      <c r="U47" s="89" t="s">
        <v>1676</v>
      </c>
      <c r="V47" s="89" t="s">
        <v>1677</v>
      </c>
      <c r="W47" s="89" t="s">
        <v>1678</v>
      </c>
      <c r="X47" s="89" t="s">
        <v>1679</v>
      </c>
      <c r="Y47" s="89" t="s">
        <v>1680</v>
      </c>
      <c r="Z47" s="89" t="s">
        <v>1681</v>
      </c>
      <c r="AA47" s="89" t="s">
        <v>1682</v>
      </c>
      <c r="AB47" s="89" t="s">
        <v>1683</v>
      </c>
      <c r="AC47" s="89" t="s">
        <v>1684</v>
      </c>
      <c r="AD47" s="89" t="s">
        <v>1685</v>
      </c>
      <c r="AE47" s="89" t="s">
        <v>1686</v>
      </c>
      <c r="AF47" s="89" t="s">
        <v>1687</v>
      </c>
      <c r="AG47" s="89" t="s">
        <v>1688</v>
      </c>
      <c r="AH47" s="89"/>
      <c r="AI47" s="89"/>
      <c r="AJ47" s="89"/>
      <c r="AK47" s="89"/>
      <c r="AL47" s="89"/>
      <c r="AM47" s="89"/>
      <c r="AN47" s="89"/>
      <c r="AO47" s="89"/>
      <c r="AP47" s="89"/>
      <c r="AQ47" s="89"/>
      <c r="AR47" s="89"/>
      <c r="AS47" s="89"/>
      <c r="AT47" s="89"/>
      <c r="AU47" s="89"/>
      <c r="AV47" s="89"/>
      <c r="AW47" s="89"/>
      <c r="AX47" s="89"/>
      <c r="AY47" s="89"/>
      <c r="AZ47" s="89"/>
      <c r="BA47" s="89"/>
      <c r="BB47" s="89"/>
      <c r="BC47" s="89"/>
      <c r="BD47" s="89"/>
      <c r="BE47" s="89"/>
      <c r="BF47" s="89"/>
      <c r="BG47" s="89"/>
      <c r="BH47" s="89"/>
      <c r="BI47" s="89"/>
      <c r="BJ47" s="89"/>
      <c r="BK47" s="89"/>
      <c r="BL47" s="89"/>
      <c r="BM47" s="89"/>
      <c r="BN47" s="89"/>
      <c r="BO47" s="89"/>
      <c r="BP47" s="89"/>
      <c r="BQ47" s="89"/>
      <c r="BR47" s="89"/>
      <c r="BS47" s="89"/>
      <c r="BT47" s="89"/>
      <c r="BU47" s="89"/>
      <c r="BV47" s="89"/>
      <c r="BW47" s="89"/>
      <c r="BX47" s="89"/>
      <c r="BY47" s="89"/>
      <c r="BZ47" s="89"/>
      <c r="CA47" s="89"/>
      <c r="CB47" s="89"/>
      <c r="CC47" s="89"/>
      <c r="CD47" s="89"/>
      <c r="CE47" s="89"/>
      <c r="CF47" s="89"/>
      <c r="CG47" s="89"/>
      <c r="CH47" s="89"/>
      <c r="CI47" s="89"/>
      <c r="CJ47" s="89"/>
      <c r="CK47" s="89"/>
      <c r="CL47" s="89"/>
      <c r="CM47" s="89"/>
    </row>
    <row r="48" spans="1:91" x14ac:dyDescent="0.25">
      <c r="A48" s="87" t="s">
        <v>265</v>
      </c>
      <c r="B48" s="89" t="s">
        <v>1625</v>
      </c>
      <c r="C48" s="89" t="s">
        <v>1626</v>
      </c>
      <c r="D48" s="89" t="s">
        <v>1627</v>
      </c>
      <c r="E48" s="89" t="s">
        <v>1628</v>
      </c>
      <c r="F48" s="89" t="s">
        <v>1629</v>
      </c>
      <c r="G48" s="89" t="s">
        <v>1630</v>
      </c>
      <c r="H48" s="89" t="s">
        <v>1631</v>
      </c>
      <c r="I48" s="89" t="s">
        <v>1632</v>
      </c>
      <c r="J48" s="89" t="s">
        <v>1633</v>
      </c>
      <c r="K48" s="89" t="s">
        <v>1634</v>
      </c>
      <c r="L48" s="89" t="s">
        <v>1635</v>
      </c>
      <c r="M48" s="89" t="s">
        <v>1636</v>
      </c>
      <c r="N48" s="89" t="s">
        <v>1637</v>
      </c>
      <c r="O48" s="89" t="s">
        <v>1638</v>
      </c>
      <c r="P48" s="89" t="s">
        <v>1639</v>
      </c>
      <c r="Q48" s="89" t="s">
        <v>1640</v>
      </c>
      <c r="R48" s="89" t="s">
        <v>1641</v>
      </c>
      <c r="S48" s="89" t="s">
        <v>1642</v>
      </c>
      <c r="T48" s="89" t="s">
        <v>1643</v>
      </c>
      <c r="U48" s="89" t="s">
        <v>1644</v>
      </c>
      <c r="V48" s="89" t="s">
        <v>1645</v>
      </c>
      <c r="W48" s="89" t="s">
        <v>1646</v>
      </c>
      <c r="X48" s="89" t="s">
        <v>1647</v>
      </c>
      <c r="Y48" s="89" t="s">
        <v>1648</v>
      </c>
      <c r="Z48" s="89" t="s">
        <v>1649</v>
      </c>
      <c r="AA48" s="89" t="s">
        <v>1650</v>
      </c>
      <c r="AB48" s="89" t="s">
        <v>1651</v>
      </c>
      <c r="AC48" s="89" t="s">
        <v>1652</v>
      </c>
      <c r="AD48" s="89" t="s">
        <v>1653</v>
      </c>
      <c r="AE48" s="89" t="s">
        <v>1654</v>
      </c>
      <c r="AF48" s="89" t="s">
        <v>1655</v>
      </c>
      <c r="AG48" s="89" t="s">
        <v>1656</v>
      </c>
      <c r="AH48" s="89"/>
      <c r="AI48" s="89"/>
      <c r="AJ48" s="89"/>
      <c r="AK48" s="89"/>
      <c r="AL48" s="89"/>
      <c r="AM48" s="89"/>
      <c r="AN48" s="89"/>
      <c r="AO48" s="89"/>
      <c r="AP48" s="89"/>
      <c r="AQ48" s="89"/>
      <c r="AR48" s="89"/>
      <c r="AS48" s="89"/>
      <c r="AT48" s="89"/>
      <c r="AU48" s="89"/>
      <c r="AV48" s="89"/>
      <c r="AW48" s="89"/>
      <c r="AX48" s="89"/>
      <c r="AY48" s="89"/>
      <c r="AZ48" s="89"/>
      <c r="BA48" s="89"/>
      <c r="BB48" s="89"/>
      <c r="BC48" s="89"/>
      <c r="BD48" s="89"/>
      <c r="BE48" s="89"/>
      <c r="BF48" s="89"/>
      <c r="BG48" s="89"/>
      <c r="BH48" s="89"/>
      <c r="BI48" s="89"/>
      <c r="BJ48" s="89"/>
      <c r="BK48" s="89"/>
      <c r="BL48" s="89"/>
      <c r="BM48" s="89"/>
      <c r="BN48" s="89"/>
      <c r="BO48" s="89"/>
      <c r="BP48" s="89"/>
      <c r="BQ48" s="89"/>
      <c r="BR48" s="89"/>
      <c r="BS48" s="89"/>
      <c r="BT48" s="89"/>
      <c r="BU48" s="89"/>
      <c r="BV48" s="89"/>
      <c r="BW48" s="89"/>
      <c r="BX48" s="89"/>
      <c r="BY48" s="89"/>
      <c r="BZ48" s="89"/>
      <c r="CA48" s="89"/>
      <c r="CB48" s="89"/>
      <c r="CC48" s="89"/>
      <c r="CD48" s="89"/>
      <c r="CE48" s="89"/>
      <c r="CF48" s="89"/>
      <c r="CG48" s="89"/>
      <c r="CH48" s="89"/>
      <c r="CI48" s="89"/>
      <c r="CJ48" s="89"/>
      <c r="CK48" s="89"/>
      <c r="CL48" s="89"/>
      <c r="CM48" s="89"/>
    </row>
    <row r="49" spans="1:91" x14ac:dyDescent="0.25">
      <c r="A49" s="87" t="s">
        <v>266</v>
      </c>
      <c r="B49" s="89" t="s">
        <v>1689</v>
      </c>
      <c r="C49" s="89" t="s">
        <v>1690</v>
      </c>
      <c r="D49" s="89" t="s">
        <v>1691</v>
      </c>
      <c r="E49" s="89" t="s">
        <v>1692</v>
      </c>
      <c r="F49" s="89" t="s">
        <v>1693</v>
      </c>
      <c r="G49" s="89" t="s">
        <v>1694</v>
      </c>
      <c r="H49" s="89" t="s">
        <v>1695</v>
      </c>
      <c r="I49" s="89" t="s">
        <v>1696</v>
      </c>
      <c r="J49" s="89" t="s">
        <v>1697</v>
      </c>
      <c r="K49" s="89" t="s">
        <v>1698</v>
      </c>
      <c r="L49" s="89" t="s">
        <v>1699</v>
      </c>
      <c r="M49" s="89" t="s">
        <v>1700</v>
      </c>
      <c r="N49" s="89" t="s">
        <v>1701</v>
      </c>
      <c r="O49" s="89" t="s">
        <v>1702</v>
      </c>
      <c r="P49" s="89" t="s">
        <v>1703</v>
      </c>
      <c r="Q49" s="89" t="s">
        <v>1704</v>
      </c>
      <c r="R49" s="89" t="s">
        <v>1705</v>
      </c>
      <c r="S49" s="89" t="s">
        <v>1706</v>
      </c>
      <c r="T49" s="89" t="s">
        <v>1707</v>
      </c>
      <c r="U49" s="89" t="s">
        <v>1708</v>
      </c>
      <c r="V49" s="89" t="s">
        <v>1709</v>
      </c>
      <c r="W49" s="89" t="s">
        <v>1710</v>
      </c>
      <c r="X49" s="89" t="s">
        <v>1711</v>
      </c>
      <c r="Y49" s="89" t="s">
        <v>1712</v>
      </c>
      <c r="Z49" s="89" t="s">
        <v>1713</v>
      </c>
      <c r="AA49" s="89" t="s">
        <v>1714</v>
      </c>
      <c r="AB49" s="89" t="s">
        <v>1715</v>
      </c>
      <c r="AC49" s="89" t="s">
        <v>1716</v>
      </c>
      <c r="AD49" s="89" t="s">
        <v>1717</v>
      </c>
      <c r="AE49" s="89" t="s">
        <v>1718</v>
      </c>
      <c r="AF49" s="89" t="s">
        <v>1719</v>
      </c>
      <c r="AG49" s="89" t="s">
        <v>1720</v>
      </c>
      <c r="AH49" s="89"/>
      <c r="AI49" s="89"/>
      <c r="AJ49" s="89"/>
      <c r="AK49" s="89"/>
      <c r="AL49" s="89"/>
      <c r="AM49" s="89"/>
      <c r="AN49" s="89"/>
      <c r="AO49" s="89"/>
      <c r="AP49" s="89"/>
      <c r="AQ49" s="89"/>
      <c r="AR49" s="89"/>
      <c r="AS49" s="89"/>
      <c r="AT49" s="89"/>
      <c r="AU49" s="89"/>
      <c r="AV49" s="89"/>
      <c r="AW49" s="89"/>
      <c r="AX49" s="89"/>
      <c r="AY49" s="89"/>
      <c r="AZ49" s="89"/>
      <c r="BA49" s="89"/>
      <c r="BB49" s="89"/>
      <c r="BC49" s="89"/>
      <c r="BD49" s="89"/>
      <c r="BE49" s="89"/>
      <c r="BF49" s="89"/>
      <c r="BG49" s="89"/>
      <c r="BH49" s="89"/>
      <c r="BI49" s="89"/>
      <c r="BJ49" s="89"/>
      <c r="BK49" s="89"/>
      <c r="BL49" s="89"/>
      <c r="BM49" s="89"/>
      <c r="BN49" s="89"/>
      <c r="BO49" s="89"/>
      <c r="BP49" s="89"/>
      <c r="BQ49" s="89"/>
      <c r="BR49" s="89"/>
      <c r="BS49" s="89"/>
      <c r="BT49" s="89"/>
      <c r="BU49" s="89"/>
      <c r="BV49" s="89"/>
      <c r="BW49" s="89"/>
      <c r="BX49" s="89"/>
      <c r="BY49" s="89"/>
      <c r="BZ49" s="89"/>
      <c r="CA49" s="89"/>
      <c r="CB49" s="89"/>
      <c r="CC49" s="89"/>
      <c r="CD49" s="89"/>
      <c r="CE49" s="89"/>
      <c r="CF49" s="89"/>
      <c r="CG49" s="89"/>
      <c r="CH49" s="89"/>
      <c r="CI49" s="89"/>
      <c r="CJ49" s="89"/>
      <c r="CK49" s="89"/>
      <c r="CL49" s="89"/>
      <c r="CM49" s="89"/>
    </row>
    <row r="50" spans="1:91" x14ac:dyDescent="0.25">
      <c r="A50" s="87" t="s">
        <v>267</v>
      </c>
      <c r="B50" s="89" t="s">
        <v>1721</v>
      </c>
      <c r="C50" s="89" t="s">
        <v>1722</v>
      </c>
      <c r="D50" s="89" t="s">
        <v>1723</v>
      </c>
      <c r="E50" s="89" t="s">
        <v>1724</v>
      </c>
      <c r="F50" s="89" t="s">
        <v>1725</v>
      </c>
      <c r="G50" s="89" t="s">
        <v>1726</v>
      </c>
      <c r="H50" s="89" t="s">
        <v>1727</v>
      </c>
      <c r="I50" s="89" t="s">
        <v>1728</v>
      </c>
      <c r="J50" s="89" t="s">
        <v>1729</v>
      </c>
      <c r="K50" s="89" t="s">
        <v>1730</v>
      </c>
      <c r="L50" s="89" t="s">
        <v>1731</v>
      </c>
      <c r="M50" s="89" t="s">
        <v>1732</v>
      </c>
      <c r="N50" s="89" t="s">
        <v>1733</v>
      </c>
      <c r="O50" s="89" t="s">
        <v>1734</v>
      </c>
      <c r="P50" s="89" t="s">
        <v>1735</v>
      </c>
      <c r="Q50" s="89" t="s">
        <v>1736</v>
      </c>
      <c r="R50" s="89" t="s">
        <v>1737</v>
      </c>
      <c r="S50" s="89" t="s">
        <v>1738</v>
      </c>
      <c r="T50" s="89" t="s">
        <v>1739</v>
      </c>
      <c r="U50" s="89" t="s">
        <v>1740</v>
      </c>
      <c r="V50" s="89" t="s">
        <v>1741</v>
      </c>
      <c r="W50" s="89" t="s">
        <v>1742</v>
      </c>
      <c r="X50" s="89" t="s">
        <v>1743</v>
      </c>
      <c r="Y50" s="89" t="s">
        <v>1744</v>
      </c>
      <c r="Z50" s="89" t="s">
        <v>1745</v>
      </c>
      <c r="AA50" s="89" t="s">
        <v>1746</v>
      </c>
      <c r="AB50" s="89" t="s">
        <v>1747</v>
      </c>
      <c r="AC50" s="89" t="s">
        <v>1748</v>
      </c>
      <c r="AD50" s="89" t="s">
        <v>1749</v>
      </c>
      <c r="AE50" s="89" t="s">
        <v>1750</v>
      </c>
      <c r="AF50" s="89" t="s">
        <v>1751</v>
      </c>
      <c r="AG50" s="89" t="s">
        <v>1752</v>
      </c>
      <c r="AH50" s="89"/>
      <c r="AI50" s="89"/>
      <c r="AJ50" s="89"/>
      <c r="AK50" s="89"/>
      <c r="AL50" s="89"/>
      <c r="AM50" s="89"/>
      <c r="AN50" s="89"/>
      <c r="AO50" s="89"/>
      <c r="AP50" s="89"/>
      <c r="AQ50" s="89"/>
      <c r="AR50" s="89"/>
      <c r="AS50" s="89"/>
      <c r="AT50" s="89"/>
      <c r="AU50" s="89"/>
      <c r="AV50" s="89"/>
      <c r="AW50" s="89"/>
      <c r="AX50" s="89"/>
      <c r="AY50" s="89"/>
      <c r="AZ50" s="89"/>
      <c r="BA50" s="89"/>
      <c r="BB50" s="89"/>
      <c r="BC50" s="89"/>
      <c r="BD50" s="89"/>
      <c r="BE50" s="89"/>
      <c r="BF50" s="89"/>
      <c r="BG50" s="89"/>
      <c r="BH50" s="89"/>
      <c r="BI50" s="89"/>
      <c r="BJ50" s="89"/>
      <c r="BK50" s="89"/>
      <c r="BL50" s="89"/>
      <c r="BM50" s="89"/>
      <c r="BN50" s="89"/>
      <c r="BO50" s="89"/>
      <c r="BP50" s="89"/>
      <c r="BQ50" s="89"/>
      <c r="BR50" s="89"/>
      <c r="BS50" s="89"/>
      <c r="BT50" s="89"/>
      <c r="BU50" s="89"/>
      <c r="BV50" s="89"/>
      <c r="BW50" s="89"/>
      <c r="BX50" s="89"/>
      <c r="BY50" s="89"/>
      <c r="BZ50" s="89"/>
      <c r="CA50" s="89"/>
      <c r="CB50" s="89"/>
      <c r="CC50" s="89"/>
      <c r="CD50" s="89"/>
      <c r="CE50" s="89"/>
      <c r="CF50" s="89"/>
      <c r="CG50" s="89"/>
      <c r="CH50" s="89"/>
      <c r="CI50" s="89"/>
      <c r="CJ50" s="89"/>
      <c r="CK50" s="89"/>
      <c r="CL50" s="89"/>
      <c r="CM50" s="89"/>
    </row>
    <row r="51" spans="1:91" x14ac:dyDescent="0.25">
      <c r="A51" s="87" t="s">
        <v>268</v>
      </c>
      <c r="B51" s="89" t="s">
        <v>1753</v>
      </c>
      <c r="C51" s="89" t="s">
        <v>1754</v>
      </c>
      <c r="D51" s="89" t="s">
        <v>1755</v>
      </c>
      <c r="E51" s="89" t="s">
        <v>1756</v>
      </c>
      <c r="F51" s="89" t="s">
        <v>1757</v>
      </c>
      <c r="G51" s="89" t="s">
        <v>1758</v>
      </c>
      <c r="H51" s="89" t="s">
        <v>1759</v>
      </c>
      <c r="I51" s="89" t="s">
        <v>1760</v>
      </c>
      <c r="J51" s="89" t="s">
        <v>1761</v>
      </c>
      <c r="K51" s="89" t="s">
        <v>1762</v>
      </c>
      <c r="L51" s="89" t="s">
        <v>1763</v>
      </c>
      <c r="M51" s="89" t="s">
        <v>1764</v>
      </c>
      <c r="N51" s="89" t="s">
        <v>1765</v>
      </c>
      <c r="O51" s="89" t="s">
        <v>1766</v>
      </c>
      <c r="P51" s="89" t="s">
        <v>1767</v>
      </c>
      <c r="Q51" s="89" t="s">
        <v>1768</v>
      </c>
      <c r="R51" s="89" t="s">
        <v>1769</v>
      </c>
      <c r="S51" s="89" t="s">
        <v>1770</v>
      </c>
      <c r="T51" s="89" t="s">
        <v>1771</v>
      </c>
      <c r="U51" s="89" t="s">
        <v>1772</v>
      </c>
      <c r="V51" s="89" t="s">
        <v>1773</v>
      </c>
      <c r="W51" s="89" t="s">
        <v>1774</v>
      </c>
      <c r="X51" s="89" t="s">
        <v>1775</v>
      </c>
      <c r="Y51" s="89" t="s">
        <v>1776</v>
      </c>
      <c r="Z51" s="89" t="s">
        <v>1777</v>
      </c>
      <c r="AA51" s="89" t="s">
        <v>1778</v>
      </c>
      <c r="AB51" s="89" t="s">
        <v>1779</v>
      </c>
      <c r="AC51" s="89" t="s">
        <v>1780</v>
      </c>
      <c r="AD51" s="89" t="s">
        <v>1781</v>
      </c>
      <c r="AE51" s="89" t="s">
        <v>1782</v>
      </c>
      <c r="AF51" s="89" t="s">
        <v>1783</v>
      </c>
      <c r="AG51" s="89" t="s">
        <v>1784</v>
      </c>
      <c r="AH51" s="89"/>
      <c r="AI51" s="89"/>
      <c r="AJ51" s="89"/>
      <c r="AK51" s="89"/>
      <c r="AL51" s="89"/>
      <c r="AM51" s="89"/>
      <c r="AN51" s="89"/>
      <c r="AO51" s="89"/>
      <c r="AP51" s="89"/>
      <c r="AQ51" s="89"/>
      <c r="AR51" s="89"/>
      <c r="AS51" s="89"/>
      <c r="AT51" s="89"/>
      <c r="AU51" s="89"/>
      <c r="AV51" s="89"/>
      <c r="AW51" s="89"/>
      <c r="AX51" s="89"/>
      <c r="AY51" s="89"/>
      <c r="AZ51" s="89"/>
      <c r="BA51" s="89"/>
      <c r="BB51" s="89"/>
      <c r="BC51" s="89"/>
      <c r="BD51" s="89"/>
      <c r="BE51" s="89"/>
      <c r="BF51" s="89"/>
      <c r="BG51" s="89"/>
      <c r="BH51" s="89"/>
      <c r="BI51" s="89"/>
      <c r="BJ51" s="89"/>
      <c r="BK51" s="89"/>
      <c r="BL51" s="89"/>
      <c r="BM51" s="89"/>
      <c r="BN51" s="89"/>
      <c r="BO51" s="89"/>
      <c r="BP51" s="89"/>
      <c r="BQ51" s="89"/>
      <c r="BR51" s="89"/>
      <c r="BS51" s="89"/>
      <c r="BT51" s="89"/>
      <c r="BU51" s="89"/>
      <c r="BV51" s="89"/>
      <c r="BW51" s="89"/>
      <c r="BX51" s="89"/>
      <c r="BY51" s="89"/>
      <c r="BZ51" s="89"/>
      <c r="CA51" s="89"/>
      <c r="CB51" s="89"/>
      <c r="CC51" s="89"/>
      <c r="CD51" s="89"/>
      <c r="CE51" s="89"/>
      <c r="CF51" s="89"/>
      <c r="CG51" s="89"/>
      <c r="CH51" s="89"/>
      <c r="CI51" s="89"/>
      <c r="CJ51" s="89"/>
      <c r="CK51" s="89"/>
      <c r="CL51" s="89"/>
      <c r="CM51" s="89"/>
    </row>
    <row r="52" spans="1:91" x14ac:dyDescent="0.25">
      <c r="A52" s="87" t="s">
        <v>269</v>
      </c>
      <c r="B52" s="89" t="s">
        <v>1785</v>
      </c>
      <c r="C52" s="89" t="s">
        <v>1786</v>
      </c>
      <c r="D52" s="89" t="s">
        <v>1787</v>
      </c>
      <c r="E52" s="89" t="s">
        <v>1788</v>
      </c>
      <c r="F52" s="89" t="s">
        <v>1789</v>
      </c>
      <c r="G52" s="89" t="s">
        <v>1790</v>
      </c>
      <c r="H52" s="89" t="s">
        <v>1791</v>
      </c>
      <c r="I52" s="89" t="s">
        <v>1792</v>
      </c>
      <c r="J52" s="89" t="s">
        <v>1793</v>
      </c>
      <c r="K52" s="89" t="s">
        <v>1794</v>
      </c>
      <c r="L52" s="89" t="s">
        <v>1795</v>
      </c>
      <c r="M52" s="89" t="s">
        <v>1796</v>
      </c>
      <c r="N52" s="89" t="s">
        <v>1797</v>
      </c>
      <c r="O52" s="89" t="s">
        <v>1798</v>
      </c>
      <c r="P52" s="89" t="s">
        <v>1799</v>
      </c>
      <c r="Q52" s="89" t="s">
        <v>1800</v>
      </c>
      <c r="R52" s="89" t="s">
        <v>1801</v>
      </c>
      <c r="S52" s="89" t="s">
        <v>1802</v>
      </c>
      <c r="T52" s="89" t="s">
        <v>1803</v>
      </c>
      <c r="U52" s="89" t="s">
        <v>1804</v>
      </c>
      <c r="V52" s="89" t="s">
        <v>1805</v>
      </c>
      <c r="W52" s="89" t="s">
        <v>1806</v>
      </c>
      <c r="X52" s="89" t="s">
        <v>1807</v>
      </c>
      <c r="Y52" s="89" t="s">
        <v>1808</v>
      </c>
      <c r="Z52" s="89" t="s">
        <v>1809</v>
      </c>
      <c r="AA52" s="89" t="s">
        <v>1810</v>
      </c>
      <c r="AB52" s="89" t="s">
        <v>1811</v>
      </c>
      <c r="AC52" s="89" t="s">
        <v>1812</v>
      </c>
      <c r="AD52" s="89" t="s">
        <v>1813</v>
      </c>
      <c r="AE52" s="89" t="s">
        <v>1814</v>
      </c>
      <c r="AF52" s="89" t="s">
        <v>1815</v>
      </c>
      <c r="AG52" s="89" t="s">
        <v>1816</v>
      </c>
      <c r="AH52" s="89"/>
      <c r="AI52" s="89"/>
      <c r="AJ52" s="89"/>
      <c r="AK52" s="89"/>
      <c r="AL52" s="89"/>
      <c r="AM52" s="89"/>
      <c r="AN52" s="89"/>
      <c r="AO52" s="89"/>
      <c r="AP52" s="89"/>
      <c r="AQ52" s="89"/>
      <c r="AR52" s="89"/>
      <c r="AS52" s="89"/>
      <c r="AT52" s="89"/>
      <c r="AU52" s="89"/>
      <c r="AV52" s="89"/>
      <c r="AW52" s="89"/>
      <c r="AX52" s="89"/>
      <c r="AY52" s="89"/>
      <c r="AZ52" s="89"/>
      <c r="BA52" s="89"/>
      <c r="BB52" s="89"/>
      <c r="BC52" s="89"/>
      <c r="BD52" s="89"/>
      <c r="BE52" s="89"/>
      <c r="BF52" s="89"/>
      <c r="BG52" s="89"/>
      <c r="BH52" s="89"/>
      <c r="BI52" s="89"/>
      <c r="BJ52" s="89"/>
      <c r="BK52" s="89"/>
      <c r="BL52" s="89"/>
      <c r="BM52" s="89"/>
      <c r="BN52" s="89"/>
      <c r="BO52" s="89"/>
      <c r="BP52" s="89"/>
      <c r="BQ52" s="89"/>
      <c r="BR52" s="89"/>
      <c r="BS52" s="89"/>
      <c r="BT52" s="89"/>
      <c r="BU52" s="89"/>
      <c r="BV52" s="89"/>
      <c r="BW52" s="89"/>
      <c r="BX52" s="89"/>
      <c r="BY52" s="89"/>
      <c r="BZ52" s="89"/>
      <c r="CA52" s="89"/>
      <c r="CB52" s="89"/>
      <c r="CC52" s="89"/>
      <c r="CD52" s="89"/>
      <c r="CE52" s="89"/>
      <c r="CF52" s="89"/>
      <c r="CG52" s="89"/>
      <c r="CH52" s="89"/>
      <c r="CI52" s="89"/>
      <c r="CJ52" s="89"/>
      <c r="CK52" s="89"/>
      <c r="CL52" s="89"/>
      <c r="CM52" s="89"/>
    </row>
    <row r="53" spans="1:91" x14ac:dyDescent="0.25">
      <c r="A53" s="87" t="s">
        <v>270</v>
      </c>
      <c r="B53" t="s">
        <v>1817</v>
      </c>
      <c r="C53" t="s">
        <v>1818</v>
      </c>
      <c r="D53" t="s">
        <v>1819</v>
      </c>
      <c r="E53" t="s">
        <v>1820</v>
      </c>
      <c r="F53" t="s">
        <v>1821</v>
      </c>
      <c r="G53" t="s">
        <v>1822</v>
      </c>
      <c r="H53" t="s">
        <v>1823</v>
      </c>
      <c r="I53" t="s">
        <v>1824</v>
      </c>
      <c r="J53" t="s">
        <v>1825</v>
      </c>
      <c r="K53" t="s">
        <v>1826</v>
      </c>
      <c r="L53" t="s">
        <v>1827</v>
      </c>
      <c r="M53" t="s">
        <v>1828</v>
      </c>
      <c r="N53" t="s">
        <v>1829</v>
      </c>
      <c r="O53" t="s">
        <v>1830</v>
      </c>
      <c r="P53" t="s">
        <v>1831</v>
      </c>
      <c r="Q53" t="s">
        <v>1832</v>
      </c>
      <c r="R53" t="s">
        <v>1833</v>
      </c>
      <c r="S53" t="s">
        <v>1834</v>
      </c>
      <c r="T53" t="s">
        <v>1835</v>
      </c>
      <c r="U53" t="s">
        <v>1836</v>
      </c>
      <c r="V53" t="s">
        <v>1837</v>
      </c>
      <c r="W53" t="s">
        <v>1838</v>
      </c>
      <c r="X53" t="s">
        <v>1839</v>
      </c>
      <c r="Y53" t="s">
        <v>1840</v>
      </c>
      <c r="Z53" t="s">
        <v>1841</v>
      </c>
      <c r="AA53" t="s">
        <v>1842</v>
      </c>
      <c r="AB53" t="s">
        <v>1843</v>
      </c>
      <c r="AC53" t="s">
        <v>1844</v>
      </c>
      <c r="AD53" t="s">
        <v>1845</v>
      </c>
      <c r="AE53" t="s">
        <v>1846</v>
      </c>
      <c r="AF53" t="s">
        <v>1847</v>
      </c>
      <c r="AG53" t="s">
        <v>1848</v>
      </c>
    </row>
    <row r="54" spans="1:91" x14ac:dyDescent="0.25">
      <c r="A54" s="87" t="s">
        <v>271</v>
      </c>
      <c r="B54" t="s">
        <v>1849</v>
      </c>
      <c r="C54" t="s">
        <v>1850</v>
      </c>
      <c r="D54" t="s">
        <v>1851</v>
      </c>
      <c r="E54" t="s">
        <v>1852</v>
      </c>
      <c r="F54" t="s">
        <v>1853</v>
      </c>
      <c r="G54" t="s">
        <v>1854</v>
      </c>
      <c r="H54" t="s">
        <v>1855</v>
      </c>
      <c r="I54" t="s">
        <v>1856</v>
      </c>
      <c r="J54" t="s">
        <v>1857</v>
      </c>
      <c r="K54" t="s">
        <v>1858</v>
      </c>
      <c r="L54" t="s">
        <v>1859</v>
      </c>
      <c r="M54" t="s">
        <v>1860</v>
      </c>
      <c r="N54" t="s">
        <v>1861</v>
      </c>
      <c r="O54" t="s">
        <v>1862</v>
      </c>
      <c r="P54" t="s">
        <v>1863</v>
      </c>
      <c r="Q54" t="s">
        <v>1864</v>
      </c>
      <c r="R54" t="s">
        <v>1865</v>
      </c>
      <c r="S54" t="s">
        <v>1866</v>
      </c>
      <c r="T54" t="s">
        <v>1867</v>
      </c>
      <c r="U54" t="s">
        <v>1868</v>
      </c>
      <c r="V54" t="s">
        <v>1869</v>
      </c>
      <c r="W54" t="s">
        <v>1870</v>
      </c>
      <c r="X54" t="s">
        <v>1871</v>
      </c>
      <c r="Y54" t="s">
        <v>1872</v>
      </c>
      <c r="Z54" t="s">
        <v>1873</v>
      </c>
      <c r="AA54" t="s">
        <v>1874</v>
      </c>
      <c r="AB54" t="s">
        <v>1875</v>
      </c>
      <c r="AC54" t="s">
        <v>1876</v>
      </c>
      <c r="AD54" t="s">
        <v>1877</v>
      </c>
      <c r="AE54" t="s">
        <v>1878</v>
      </c>
      <c r="AF54" t="s">
        <v>1879</v>
      </c>
      <c r="AG54" t="s">
        <v>1880</v>
      </c>
    </row>
    <row r="55" spans="1:91" x14ac:dyDescent="0.25">
      <c r="A55" s="87" t="s">
        <v>272</v>
      </c>
      <c r="B55" t="s">
        <v>1849</v>
      </c>
      <c r="C55" t="s">
        <v>1850</v>
      </c>
      <c r="D55" t="s">
        <v>1851</v>
      </c>
      <c r="E55" t="s">
        <v>1852</v>
      </c>
      <c r="F55" t="s">
        <v>1853</v>
      </c>
      <c r="G55" t="s">
        <v>1854</v>
      </c>
      <c r="H55" t="s">
        <v>1855</v>
      </c>
      <c r="I55" t="s">
        <v>1856</v>
      </c>
      <c r="J55" t="s">
        <v>1857</v>
      </c>
      <c r="K55" t="s">
        <v>1858</v>
      </c>
      <c r="L55" t="s">
        <v>1859</v>
      </c>
      <c r="M55" t="s">
        <v>1860</v>
      </c>
      <c r="N55" t="s">
        <v>1861</v>
      </c>
      <c r="O55" t="s">
        <v>1862</v>
      </c>
      <c r="P55" t="s">
        <v>1863</v>
      </c>
      <c r="Q55" t="s">
        <v>1864</v>
      </c>
      <c r="R55" t="s">
        <v>1865</v>
      </c>
      <c r="S55" t="s">
        <v>1866</v>
      </c>
      <c r="T55" t="s">
        <v>1867</v>
      </c>
      <c r="U55" t="s">
        <v>1868</v>
      </c>
      <c r="V55" t="s">
        <v>1869</v>
      </c>
      <c r="W55" t="s">
        <v>1870</v>
      </c>
      <c r="X55" t="s">
        <v>1871</v>
      </c>
      <c r="Y55" t="s">
        <v>1872</v>
      </c>
      <c r="Z55" t="s">
        <v>1873</v>
      </c>
      <c r="AA55" t="s">
        <v>1874</v>
      </c>
      <c r="AB55" t="s">
        <v>1875</v>
      </c>
      <c r="AC55" t="s">
        <v>1876</v>
      </c>
      <c r="AD55" t="s">
        <v>1877</v>
      </c>
      <c r="AE55" t="s">
        <v>1878</v>
      </c>
      <c r="AF55" t="s">
        <v>1879</v>
      </c>
      <c r="AG55" t="s">
        <v>1880</v>
      </c>
    </row>
    <row r="56" spans="1:91" x14ac:dyDescent="0.25">
      <c r="A56" s="87" t="s">
        <v>273</v>
      </c>
      <c r="B56" t="s">
        <v>1881</v>
      </c>
      <c r="C56" t="s">
        <v>1882</v>
      </c>
      <c r="D56" t="s">
        <v>1883</v>
      </c>
      <c r="E56" t="s">
        <v>1884</v>
      </c>
      <c r="F56" t="s">
        <v>1885</v>
      </c>
      <c r="G56" t="s">
        <v>1886</v>
      </c>
      <c r="H56" t="s">
        <v>1887</v>
      </c>
      <c r="I56" t="s">
        <v>1888</v>
      </c>
      <c r="J56" t="s">
        <v>1889</v>
      </c>
      <c r="K56" t="s">
        <v>1890</v>
      </c>
      <c r="L56" t="s">
        <v>1891</v>
      </c>
      <c r="M56" t="s">
        <v>1892</v>
      </c>
      <c r="N56" t="s">
        <v>1893</v>
      </c>
      <c r="O56" t="s">
        <v>1894</v>
      </c>
      <c r="P56" t="s">
        <v>1895</v>
      </c>
      <c r="Q56" t="s">
        <v>1896</v>
      </c>
      <c r="R56" t="s">
        <v>1897</v>
      </c>
      <c r="S56" t="s">
        <v>1898</v>
      </c>
      <c r="T56" t="s">
        <v>1899</v>
      </c>
      <c r="U56" t="s">
        <v>1900</v>
      </c>
      <c r="V56" t="s">
        <v>1901</v>
      </c>
      <c r="W56" t="s">
        <v>1902</v>
      </c>
      <c r="X56" t="s">
        <v>1903</v>
      </c>
      <c r="Y56" t="s">
        <v>1904</v>
      </c>
      <c r="Z56" t="s">
        <v>1905</v>
      </c>
      <c r="AA56" t="s">
        <v>1906</v>
      </c>
      <c r="AB56" t="s">
        <v>1907</v>
      </c>
      <c r="AC56" t="s">
        <v>1908</v>
      </c>
      <c r="AD56" t="s">
        <v>1909</v>
      </c>
      <c r="AE56" t="s">
        <v>1910</v>
      </c>
      <c r="AF56" t="s">
        <v>1911</v>
      </c>
      <c r="AG56" t="s">
        <v>1912</v>
      </c>
    </row>
    <row r="57" spans="1:91" x14ac:dyDescent="0.25">
      <c r="A57" s="87" t="s">
        <v>274</v>
      </c>
      <c r="B57" t="s">
        <v>1913</v>
      </c>
      <c r="C57" t="s">
        <v>1914</v>
      </c>
      <c r="D57" t="s">
        <v>1915</v>
      </c>
      <c r="E57" t="s">
        <v>1916</v>
      </c>
      <c r="F57" t="s">
        <v>1917</v>
      </c>
      <c r="G57" t="s">
        <v>1918</v>
      </c>
      <c r="H57" t="s">
        <v>1919</v>
      </c>
      <c r="I57" t="s">
        <v>1920</v>
      </c>
      <c r="J57" t="s">
        <v>1921</v>
      </c>
      <c r="K57" t="s">
        <v>1922</v>
      </c>
      <c r="L57" t="s">
        <v>1923</v>
      </c>
      <c r="M57" t="s">
        <v>1924</v>
      </c>
      <c r="N57" t="s">
        <v>1925</v>
      </c>
      <c r="O57" t="s">
        <v>1926</v>
      </c>
      <c r="P57" t="s">
        <v>1927</v>
      </c>
      <c r="Q57" t="s">
        <v>1928</v>
      </c>
      <c r="R57" t="s">
        <v>1929</v>
      </c>
      <c r="S57" t="s">
        <v>1930</v>
      </c>
      <c r="T57" t="s">
        <v>1931</v>
      </c>
      <c r="U57" t="s">
        <v>1932</v>
      </c>
      <c r="V57" t="s">
        <v>1933</v>
      </c>
      <c r="W57" t="s">
        <v>1934</v>
      </c>
      <c r="X57" t="s">
        <v>1935</v>
      </c>
      <c r="Y57" t="s">
        <v>1936</v>
      </c>
      <c r="Z57" t="s">
        <v>1937</v>
      </c>
      <c r="AA57" t="s">
        <v>1938</v>
      </c>
      <c r="AB57" t="s">
        <v>1939</v>
      </c>
      <c r="AC57" t="s">
        <v>1940</v>
      </c>
      <c r="AD57" t="s">
        <v>1941</v>
      </c>
      <c r="AE57" t="s">
        <v>1942</v>
      </c>
      <c r="AF57" t="s">
        <v>1943</v>
      </c>
      <c r="AG57" t="s">
        <v>1944</v>
      </c>
    </row>
    <row r="58" spans="1:91" x14ac:dyDescent="0.25">
      <c r="A58" s="87" t="s">
        <v>275</v>
      </c>
      <c r="B58" t="s">
        <v>1945</v>
      </c>
      <c r="C58" t="s">
        <v>1946</v>
      </c>
      <c r="D58" t="s">
        <v>1947</v>
      </c>
      <c r="E58" t="s">
        <v>1948</v>
      </c>
      <c r="F58" t="s">
        <v>1949</v>
      </c>
      <c r="G58" t="s">
        <v>1950</v>
      </c>
      <c r="H58" t="s">
        <v>1951</v>
      </c>
      <c r="I58" t="s">
        <v>1952</v>
      </c>
      <c r="J58" t="s">
        <v>1953</v>
      </c>
      <c r="K58" t="s">
        <v>1954</v>
      </c>
      <c r="L58" t="s">
        <v>1955</v>
      </c>
      <c r="M58" t="s">
        <v>1956</v>
      </c>
      <c r="N58" t="s">
        <v>1957</v>
      </c>
      <c r="O58" t="s">
        <v>1958</v>
      </c>
      <c r="P58" t="s">
        <v>1959</v>
      </c>
      <c r="Q58" t="s">
        <v>1960</v>
      </c>
      <c r="R58" t="s">
        <v>1961</v>
      </c>
      <c r="S58" t="s">
        <v>1962</v>
      </c>
      <c r="T58" t="s">
        <v>1963</v>
      </c>
      <c r="U58" t="s">
        <v>1964</v>
      </c>
      <c r="V58" t="s">
        <v>1965</v>
      </c>
      <c r="W58" t="s">
        <v>1966</v>
      </c>
      <c r="X58" t="s">
        <v>1967</v>
      </c>
      <c r="Y58" t="s">
        <v>1968</v>
      </c>
      <c r="Z58" t="s">
        <v>1969</v>
      </c>
      <c r="AA58" t="s">
        <v>1970</v>
      </c>
      <c r="AB58" t="s">
        <v>1971</v>
      </c>
      <c r="AC58" t="s">
        <v>1972</v>
      </c>
      <c r="AD58" t="s">
        <v>1973</v>
      </c>
      <c r="AE58" t="s">
        <v>1974</v>
      </c>
      <c r="AF58" t="s">
        <v>1975</v>
      </c>
      <c r="AG58" t="s">
        <v>1976</v>
      </c>
    </row>
    <row r="59" spans="1:91" x14ac:dyDescent="0.25">
      <c r="A59" s="87" t="s">
        <v>276</v>
      </c>
      <c r="B59" t="s">
        <v>1977</v>
      </c>
      <c r="C59" t="s">
        <v>1978</v>
      </c>
      <c r="D59" t="s">
        <v>1979</v>
      </c>
      <c r="E59" t="s">
        <v>1980</v>
      </c>
      <c r="F59" t="s">
        <v>1981</v>
      </c>
      <c r="G59" t="s">
        <v>1982</v>
      </c>
      <c r="H59" t="s">
        <v>1983</v>
      </c>
      <c r="I59" t="s">
        <v>1984</v>
      </c>
      <c r="J59" t="s">
        <v>1985</v>
      </c>
      <c r="K59" t="s">
        <v>1986</v>
      </c>
      <c r="L59" t="s">
        <v>1987</v>
      </c>
      <c r="M59" t="s">
        <v>1988</v>
      </c>
      <c r="N59" t="s">
        <v>1989</v>
      </c>
      <c r="O59" t="s">
        <v>1990</v>
      </c>
      <c r="P59" t="s">
        <v>1991</v>
      </c>
      <c r="Q59" t="s">
        <v>1992</v>
      </c>
      <c r="R59" t="s">
        <v>1993</v>
      </c>
      <c r="S59" t="s">
        <v>1994</v>
      </c>
      <c r="T59" t="s">
        <v>1995</v>
      </c>
      <c r="U59" t="s">
        <v>1996</v>
      </c>
      <c r="V59" t="s">
        <v>1997</v>
      </c>
      <c r="W59" t="s">
        <v>1998</v>
      </c>
      <c r="X59" t="s">
        <v>1999</v>
      </c>
      <c r="Y59" t="s">
        <v>2000</v>
      </c>
      <c r="Z59" t="s">
        <v>2001</v>
      </c>
      <c r="AA59" t="s">
        <v>2002</v>
      </c>
      <c r="AB59" t="s">
        <v>2003</v>
      </c>
      <c r="AC59" t="s">
        <v>2004</v>
      </c>
      <c r="AD59" t="s">
        <v>2005</v>
      </c>
      <c r="AE59" t="s">
        <v>2006</v>
      </c>
      <c r="AF59" t="s">
        <v>2007</v>
      </c>
      <c r="AG59" t="s">
        <v>2008</v>
      </c>
    </row>
    <row r="60" spans="1:91" x14ac:dyDescent="0.25">
      <c r="A60" s="87" t="s">
        <v>277</v>
      </c>
      <c r="B60" t="s">
        <v>2009</v>
      </c>
      <c r="C60" t="s">
        <v>2010</v>
      </c>
      <c r="D60" t="s">
        <v>2011</v>
      </c>
      <c r="E60" t="s">
        <v>2012</v>
      </c>
      <c r="F60" t="s">
        <v>2013</v>
      </c>
      <c r="G60" t="s">
        <v>2014</v>
      </c>
      <c r="H60" t="s">
        <v>2015</v>
      </c>
      <c r="I60" t="s">
        <v>2016</v>
      </c>
      <c r="J60" t="s">
        <v>2017</v>
      </c>
      <c r="K60" t="s">
        <v>2018</v>
      </c>
      <c r="L60" t="s">
        <v>2019</v>
      </c>
      <c r="M60" t="s">
        <v>2020</v>
      </c>
      <c r="N60" t="s">
        <v>2021</v>
      </c>
      <c r="O60" t="s">
        <v>2022</v>
      </c>
      <c r="P60" t="s">
        <v>2023</v>
      </c>
      <c r="Q60" t="s">
        <v>2024</v>
      </c>
      <c r="R60" t="s">
        <v>2025</v>
      </c>
      <c r="S60" t="s">
        <v>2026</v>
      </c>
      <c r="T60" t="s">
        <v>2027</v>
      </c>
      <c r="U60" t="s">
        <v>2028</v>
      </c>
      <c r="V60" t="s">
        <v>2029</v>
      </c>
      <c r="W60" t="s">
        <v>2030</v>
      </c>
      <c r="X60" t="s">
        <v>2031</v>
      </c>
      <c r="Y60" t="s">
        <v>2032</v>
      </c>
      <c r="Z60" t="s">
        <v>2033</v>
      </c>
      <c r="AA60" t="s">
        <v>2034</v>
      </c>
      <c r="AB60" t="s">
        <v>2035</v>
      </c>
      <c r="AC60" t="s">
        <v>2036</v>
      </c>
      <c r="AD60" t="s">
        <v>2037</v>
      </c>
      <c r="AE60" t="s">
        <v>2038</v>
      </c>
      <c r="AF60" t="s">
        <v>2039</v>
      </c>
      <c r="AG60" t="s">
        <v>2040</v>
      </c>
    </row>
    <row r="61" spans="1:91" x14ac:dyDescent="0.25">
      <c r="A61" s="87" t="s">
        <v>278</v>
      </c>
      <c r="B61" t="s">
        <v>2041</v>
      </c>
      <c r="C61" t="s">
        <v>2042</v>
      </c>
      <c r="D61" t="s">
        <v>2043</v>
      </c>
      <c r="E61" t="s">
        <v>2044</v>
      </c>
      <c r="F61" t="s">
        <v>2045</v>
      </c>
      <c r="G61" t="s">
        <v>2046</v>
      </c>
      <c r="H61" t="s">
        <v>2047</v>
      </c>
      <c r="I61" t="s">
        <v>2048</v>
      </c>
      <c r="J61" t="s">
        <v>2049</v>
      </c>
      <c r="K61" t="s">
        <v>2050</v>
      </c>
      <c r="L61" t="s">
        <v>2051</v>
      </c>
      <c r="M61" t="s">
        <v>2052</v>
      </c>
      <c r="N61" t="s">
        <v>2053</v>
      </c>
      <c r="O61" t="s">
        <v>2054</v>
      </c>
      <c r="P61" t="s">
        <v>2055</v>
      </c>
      <c r="Q61" t="s">
        <v>2056</v>
      </c>
      <c r="R61" t="s">
        <v>2057</v>
      </c>
      <c r="S61" t="s">
        <v>2058</v>
      </c>
      <c r="T61" t="s">
        <v>2059</v>
      </c>
      <c r="U61" t="s">
        <v>2060</v>
      </c>
      <c r="V61" t="s">
        <v>2061</v>
      </c>
      <c r="W61" t="s">
        <v>2062</v>
      </c>
      <c r="X61" t="s">
        <v>2063</v>
      </c>
      <c r="Y61" t="s">
        <v>2064</v>
      </c>
      <c r="Z61" t="s">
        <v>2065</v>
      </c>
      <c r="AA61" t="s">
        <v>2066</v>
      </c>
      <c r="AB61" t="s">
        <v>2067</v>
      </c>
      <c r="AC61" t="s">
        <v>2068</v>
      </c>
      <c r="AD61" t="s">
        <v>2069</v>
      </c>
      <c r="AE61" t="s">
        <v>2070</v>
      </c>
      <c r="AF61" t="s">
        <v>2071</v>
      </c>
      <c r="AG61" t="s">
        <v>2072</v>
      </c>
    </row>
    <row r="62" spans="1:91" x14ac:dyDescent="0.25">
      <c r="A62" s="87" t="s">
        <v>279</v>
      </c>
      <c r="B62" t="s">
        <v>2073</v>
      </c>
      <c r="C62" t="s">
        <v>2074</v>
      </c>
      <c r="D62" t="s">
        <v>2075</v>
      </c>
      <c r="E62" t="s">
        <v>2076</v>
      </c>
      <c r="F62" t="s">
        <v>2077</v>
      </c>
      <c r="G62" t="s">
        <v>2078</v>
      </c>
      <c r="H62" t="s">
        <v>2079</v>
      </c>
      <c r="I62" t="s">
        <v>2080</v>
      </c>
      <c r="J62" t="s">
        <v>2081</v>
      </c>
      <c r="K62" t="s">
        <v>2082</v>
      </c>
      <c r="L62" t="s">
        <v>2083</v>
      </c>
      <c r="M62" t="s">
        <v>2084</v>
      </c>
      <c r="N62" t="s">
        <v>2085</v>
      </c>
      <c r="O62" t="s">
        <v>2086</v>
      </c>
      <c r="P62" t="s">
        <v>2087</v>
      </c>
      <c r="Q62" t="s">
        <v>2088</v>
      </c>
      <c r="R62" t="s">
        <v>2089</v>
      </c>
      <c r="S62" t="s">
        <v>2090</v>
      </c>
      <c r="T62" t="s">
        <v>2091</v>
      </c>
      <c r="U62" t="s">
        <v>2092</v>
      </c>
      <c r="V62" t="s">
        <v>2093</v>
      </c>
      <c r="W62" t="s">
        <v>2094</v>
      </c>
      <c r="X62" t="s">
        <v>2095</v>
      </c>
      <c r="Y62" t="s">
        <v>2096</v>
      </c>
      <c r="Z62" t="s">
        <v>2097</v>
      </c>
      <c r="AA62" t="s">
        <v>2098</v>
      </c>
      <c r="AB62" t="s">
        <v>2099</v>
      </c>
      <c r="AC62" t="s">
        <v>2100</v>
      </c>
      <c r="AD62" t="s">
        <v>2101</v>
      </c>
      <c r="AE62" t="s">
        <v>2102</v>
      </c>
      <c r="AF62" t="s">
        <v>2103</v>
      </c>
      <c r="AG62" t="s">
        <v>2104</v>
      </c>
    </row>
    <row r="63" spans="1:91" x14ac:dyDescent="0.25">
      <c r="A63" s="87" t="s">
        <v>280</v>
      </c>
      <c r="B63" t="s">
        <v>2105</v>
      </c>
      <c r="C63" t="s">
        <v>2106</v>
      </c>
      <c r="D63" t="s">
        <v>2107</v>
      </c>
      <c r="E63" t="s">
        <v>2108</v>
      </c>
      <c r="F63" t="s">
        <v>2109</v>
      </c>
      <c r="G63" t="s">
        <v>2110</v>
      </c>
      <c r="H63" t="s">
        <v>2111</v>
      </c>
      <c r="I63" t="s">
        <v>2112</v>
      </c>
      <c r="J63" t="s">
        <v>2113</v>
      </c>
      <c r="K63" t="s">
        <v>2114</v>
      </c>
      <c r="L63" t="s">
        <v>2115</v>
      </c>
      <c r="M63" t="s">
        <v>2116</v>
      </c>
      <c r="N63" t="s">
        <v>2117</v>
      </c>
      <c r="O63" t="s">
        <v>2118</v>
      </c>
      <c r="P63" t="s">
        <v>2119</v>
      </c>
      <c r="Q63" t="s">
        <v>2120</v>
      </c>
      <c r="R63" t="s">
        <v>2121</v>
      </c>
      <c r="S63" t="s">
        <v>2122</v>
      </c>
      <c r="T63" t="s">
        <v>2123</v>
      </c>
      <c r="U63" t="s">
        <v>2124</v>
      </c>
      <c r="V63" t="s">
        <v>2125</v>
      </c>
      <c r="W63" t="s">
        <v>2126</v>
      </c>
      <c r="X63" t="s">
        <v>2127</v>
      </c>
      <c r="Y63" t="s">
        <v>2128</v>
      </c>
      <c r="Z63" t="s">
        <v>2129</v>
      </c>
      <c r="AA63" t="s">
        <v>2130</v>
      </c>
      <c r="AB63" t="s">
        <v>2131</v>
      </c>
      <c r="AC63" t="s">
        <v>2132</v>
      </c>
      <c r="AD63" t="s">
        <v>2133</v>
      </c>
      <c r="AE63" t="s">
        <v>2134</v>
      </c>
      <c r="AF63" t="s">
        <v>2135</v>
      </c>
      <c r="AG63" t="s">
        <v>2136</v>
      </c>
    </row>
    <row r="64" spans="1:91" x14ac:dyDescent="0.25">
      <c r="A64" s="87" t="s">
        <v>281</v>
      </c>
      <c r="B64" t="s">
        <v>2137</v>
      </c>
      <c r="C64" t="s">
        <v>2138</v>
      </c>
      <c r="D64" t="s">
        <v>2139</v>
      </c>
      <c r="E64" t="s">
        <v>2140</v>
      </c>
      <c r="F64" t="s">
        <v>2141</v>
      </c>
      <c r="G64" t="s">
        <v>2142</v>
      </c>
      <c r="H64" t="s">
        <v>2143</v>
      </c>
      <c r="I64" t="s">
        <v>2144</v>
      </c>
      <c r="J64" t="s">
        <v>2145</v>
      </c>
      <c r="K64" t="s">
        <v>2146</v>
      </c>
      <c r="L64" t="s">
        <v>2147</v>
      </c>
      <c r="M64" t="s">
        <v>2148</v>
      </c>
      <c r="N64" t="s">
        <v>2149</v>
      </c>
      <c r="O64" t="s">
        <v>2150</v>
      </c>
      <c r="P64" t="s">
        <v>2151</v>
      </c>
      <c r="Q64" t="s">
        <v>2152</v>
      </c>
      <c r="R64" t="s">
        <v>2153</v>
      </c>
      <c r="S64" t="s">
        <v>2154</v>
      </c>
      <c r="T64" t="s">
        <v>2155</v>
      </c>
      <c r="U64" t="s">
        <v>2156</v>
      </c>
      <c r="V64" t="s">
        <v>2157</v>
      </c>
      <c r="W64" t="s">
        <v>2158</v>
      </c>
      <c r="X64" t="s">
        <v>2159</v>
      </c>
      <c r="Y64" t="s">
        <v>2160</v>
      </c>
      <c r="Z64" t="s">
        <v>2161</v>
      </c>
      <c r="AA64" t="s">
        <v>2162</v>
      </c>
      <c r="AB64" t="s">
        <v>2163</v>
      </c>
      <c r="AC64" t="s">
        <v>2164</v>
      </c>
      <c r="AD64" t="s">
        <v>2165</v>
      </c>
      <c r="AE64" t="s">
        <v>2166</v>
      </c>
      <c r="AF64" t="s">
        <v>2167</v>
      </c>
      <c r="AG64" t="s">
        <v>2168</v>
      </c>
    </row>
    <row r="65" spans="1:33" x14ac:dyDescent="0.25">
      <c r="A65" s="87" t="s">
        <v>282</v>
      </c>
      <c r="B65" t="s">
        <v>2169</v>
      </c>
      <c r="C65" t="s">
        <v>2170</v>
      </c>
      <c r="D65" t="s">
        <v>2169</v>
      </c>
      <c r="E65" t="s">
        <v>2169</v>
      </c>
      <c r="F65" t="s">
        <v>2169</v>
      </c>
      <c r="G65" t="s">
        <v>2169</v>
      </c>
      <c r="H65" t="s">
        <v>2169</v>
      </c>
      <c r="I65" t="s">
        <v>2169</v>
      </c>
      <c r="J65" t="s">
        <v>2169</v>
      </c>
      <c r="K65" t="s">
        <v>2171</v>
      </c>
      <c r="L65" t="s">
        <v>2172</v>
      </c>
      <c r="M65" t="s">
        <v>2173</v>
      </c>
      <c r="N65" t="s">
        <v>2174</v>
      </c>
      <c r="O65" t="s">
        <v>2175</v>
      </c>
      <c r="P65" t="s">
        <v>2176</v>
      </c>
      <c r="Q65" t="s">
        <v>2177</v>
      </c>
      <c r="R65" t="s">
        <v>2178</v>
      </c>
      <c r="S65" t="s">
        <v>2179</v>
      </c>
      <c r="T65" t="s">
        <v>2180</v>
      </c>
      <c r="U65" t="s">
        <v>2181</v>
      </c>
      <c r="V65" t="s">
        <v>2182</v>
      </c>
      <c r="W65" t="s">
        <v>2169</v>
      </c>
      <c r="X65" t="s">
        <v>2183</v>
      </c>
      <c r="Y65" t="s">
        <v>2184</v>
      </c>
      <c r="Z65" t="s">
        <v>2169</v>
      </c>
      <c r="AA65" t="s">
        <v>2185</v>
      </c>
      <c r="AB65" t="s">
        <v>2186</v>
      </c>
      <c r="AC65" t="s">
        <v>2187</v>
      </c>
      <c r="AD65" t="s">
        <v>2188</v>
      </c>
      <c r="AE65" t="s">
        <v>2189</v>
      </c>
      <c r="AF65" t="s">
        <v>2190</v>
      </c>
      <c r="AG65" t="s">
        <v>2191</v>
      </c>
    </row>
    <row r="66" spans="1:33" x14ac:dyDescent="0.25">
      <c r="A66" s="87" t="s">
        <v>283</v>
      </c>
      <c r="B66" t="s">
        <v>2192</v>
      </c>
      <c r="C66" t="s">
        <v>2193</v>
      </c>
      <c r="D66" t="s">
        <v>2194</v>
      </c>
      <c r="E66" t="s">
        <v>2195</v>
      </c>
      <c r="F66" t="s">
        <v>2196</v>
      </c>
      <c r="G66" t="s">
        <v>2197</v>
      </c>
      <c r="H66" t="s">
        <v>2198</v>
      </c>
      <c r="I66" t="s">
        <v>2199</v>
      </c>
      <c r="J66" t="s">
        <v>2200</v>
      </c>
      <c r="K66" t="s">
        <v>2201</v>
      </c>
      <c r="L66" t="s">
        <v>2202</v>
      </c>
      <c r="M66" t="s">
        <v>2203</v>
      </c>
      <c r="N66" t="s">
        <v>2204</v>
      </c>
      <c r="O66" t="s">
        <v>2205</v>
      </c>
      <c r="P66" t="s">
        <v>2206</v>
      </c>
      <c r="Q66" t="s">
        <v>2207</v>
      </c>
      <c r="R66" t="s">
        <v>2208</v>
      </c>
      <c r="S66" t="s">
        <v>2209</v>
      </c>
      <c r="T66" t="s">
        <v>2210</v>
      </c>
      <c r="U66" t="s">
        <v>2211</v>
      </c>
      <c r="V66" t="s">
        <v>2212</v>
      </c>
      <c r="W66" t="s">
        <v>2213</v>
      </c>
      <c r="X66" t="s">
        <v>2214</v>
      </c>
      <c r="Y66" t="s">
        <v>2215</v>
      </c>
      <c r="Z66" t="s">
        <v>2216</v>
      </c>
      <c r="AA66" t="s">
        <v>2217</v>
      </c>
      <c r="AB66" t="s">
        <v>2218</v>
      </c>
      <c r="AC66" t="s">
        <v>2219</v>
      </c>
      <c r="AD66" t="s">
        <v>2220</v>
      </c>
      <c r="AE66" t="s">
        <v>2221</v>
      </c>
      <c r="AF66" t="s">
        <v>2222</v>
      </c>
      <c r="AG66" t="s">
        <v>2223</v>
      </c>
    </row>
    <row r="67" spans="1:33" x14ac:dyDescent="0.25">
      <c r="A67" s="87" t="s">
        <v>284</v>
      </c>
      <c r="B67" t="s">
        <v>2224</v>
      </c>
      <c r="C67" t="s">
        <v>2225</v>
      </c>
      <c r="D67" t="s">
        <v>2226</v>
      </c>
      <c r="E67" t="s">
        <v>2227</v>
      </c>
      <c r="F67" t="s">
        <v>2228</v>
      </c>
      <c r="G67" t="s">
        <v>2228</v>
      </c>
      <c r="H67" t="s">
        <v>2229</v>
      </c>
      <c r="I67" t="s">
        <v>2230</v>
      </c>
      <c r="J67" t="s">
        <v>2231</v>
      </c>
      <c r="K67" t="s">
        <v>2232</v>
      </c>
      <c r="L67" t="s">
        <v>2233</v>
      </c>
      <c r="M67" t="s">
        <v>2234</v>
      </c>
      <c r="N67" t="s">
        <v>2235</v>
      </c>
      <c r="O67" t="s">
        <v>2236</v>
      </c>
      <c r="P67" t="s">
        <v>2237</v>
      </c>
      <c r="Q67" t="s">
        <v>2238</v>
      </c>
      <c r="R67" t="s">
        <v>2239</v>
      </c>
      <c r="S67" t="s">
        <v>2240</v>
      </c>
      <c r="T67" t="s">
        <v>2241</v>
      </c>
      <c r="U67" t="s">
        <v>2242</v>
      </c>
      <c r="V67" t="s">
        <v>2243</v>
      </c>
      <c r="W67" t="s">
        <v>2228</v>
      </c>
      <c r="X67" t="s">
        <v>2244</v>
      </c>
      <c r="Y67" t="s">
        <v>2245</v>
      </c>
      <c r="Z67" t="s">
        <v>2246</v>
      </c>
      <c r="AA67" t="s">
        <v>2247</v>
      </c>
      <c r="AB67" t="s">
        <v>2248</v>
      </c>
      <c r="AC67" t="s">
        <v>2249</v>
      </c>
      <c r="AD67" t="s">
        <v>2250</v>
      </c>
      <c r="AE67" t="s">
        <v>2251</v>
      </c>
      <c r="AF67" t="s">
        <v>2252</v>
      </c>
      <c r="AG67" t="s">
        <v>2253</v>
      </c>
    </row>
    <row r="68" spans="1:33" x14ac:dyDescent="0.25">
      <c r="A68" s="87" t="s">
        <v>285</v>
      </c>
      <c r="B68" t="s">
        <v>2254</v>
      </c>
      <c r="C68" t="s">
        <v>2255</v>
      </c>
      <c r="D68" t="s">
        <v>2256</v>
      </c>
      <c r="E68" t="s">
        <v>2257</v>
      </c>
      <c r="F68" t="s">
        <v>2258</v>
      </c>
      <c r="G68" t="s">
        <v>2259</v>
      </c>
      <c r="H68" t="s">
        <v>2260</v>
      </c>
      <c r="I68" t="s">
        <v>2261</v>
      </c>
      <c r="J68" t="s">
        <v>2262</v>
      </c>
      <c r="K68" t="s">
        <v>2263</v>
      </c>
      <c r="L68" t="s">
        <v>2264</v>
      </c>
      <c r="M68" t="s">
        <v>2265</v>
      </c>
      <c r="N68" t="s">
        <v>2266</v>
      </c>
      <c r="O68" t="s">
        <v>2267</v>
      </c>
      <c r="P68" t="s">
        <v>2268</v>
      </c>
      <c r="Q68" t="s">
        <v>2269</v>
      </c>
      <c r="R68" t="s">
        <v>2270</v>
      </c>
      <c r="S68" t="s">
        <v>2271</v>
      </c>
      <c r="T68" t="s">
        <v>2272</v>
      </c>
      <c r="U68" t="s">
        <v>2273</v>
      </c>
      <c r="V68" t="s">
        <v>2274</v>
      </c>
      <c r="W68" t="s">
        <v>2275</v>
      </c>
      <c r="X68" t="s">
        <v>2276</v>
      </c>
      <c r="Y68" t="s">
        <v>2277</v>
      </c>
      <c r="Z68" t="s">
        <v>2278</v>
      </c>
      <c r="AA68" t="s">
        <v>2279</v>
      </c>
      <c r="AB68" t="s">
        <v>2280</v>
      </c>
      <c r="AC68" t="s">
        <v>2281</v>
      </c>
      <c r="AD68" t="s">
        <v>2282</v>
      </c>
      <c r="AE68" t="s">
        <v>2283</v>
      </c>
      <c r="AF68" t="s">
        <v>2284</v>
      </c>
      <c r="AG68" t="s">
        <v>2285</v>
      </c>
    </row>
    <row r="69" spans="1:33" x14ac:dyDescent="0.25">
      <c r="A69" s="87" t="s">
        <v>286</v>
      </c>
      <c r="B69" t="s">
        <v>2286</v>
      </c>
      <c r="C69" t="s">
        <v>2287</v>
      </c>
      <c r="D69" t="s">
        <v>2288</v>
      </c>
      <c r="E69" t="s">
        <v>2289</v>
      </c>
      <c r="F69" t="s">
        <v>2290</v>
      </c>
      <c r="G69" t="s">
        <v>2291</v>
      </c>
      <c r="H69" t="s">
        <v>2292</v>
      </c>
      <c r="I69" t="s">
        <v>2293</v>
      </c>
      <c r="J69" t="s">
        <v>2294</v>
      </c>
      <c r="K69" t="s">
        <v>2295</v>
      </c>
      <c r="L69" t="s">
        <v>2296</v>
      </c>
      <c r="M69" t="s">
        <v>2297</v>
      </c>
      <c r="N69" t="s">
        <v>2298</v>
      </c>
      <c r="O69" t="s">
        <v>2299</v>
      </c>
      <c r="P69" t="s">
        <v>2300</v>
      </c>
      <c r="Q69" t="s">
        <v>2301</v>
      </c>
      <c r="R69" t="s">
        <v>2302</v>
      </c>
      <c r="S69" t="s">
        <v>2303</v>
      </c>
      <c r="T69" t="s">
        <v>2304</v>
      </c>
      <c r="U69" t="s">
        <v>2305</v>
      </c>
      <c r="V69" t="s">
        <v>2306</v>
      </c>
      <c r="W69" t="s">
        <v>2307</v>
      </c>
      <c r="X69" t="s">
        <v>2308</v>
      </c>
      <c r="Y69" t="s">
        <v>2309</v>
      </c>
      <c r="Z69" t="s">
        <v>2310</v>
      </c>
      <c r="AA69" t="s">
        <v>2311</v>
      </c>
      <c r="AB69" t="s">
        <v>2312</v>
      </c>
      <c r="AC69" t="s">
        <v>2313</v>
      </c>
      <c r="AD69" t="s">
        <v>2314</v>
      </c>
      <c r="AE69" t="s">
        <v>2315</v>
      </c>
      <c r="AF69" t="s">
        <v>2316</v>
      </c>
      <c r="AG69" t="s">
        <v>2317</v>
      </c>
    </row>
    <row r="70" spans="1:33" x14ac:dyDescent="0.25">
      <c r="A70" s="87" t="s">
        <v>287</v>
      </c>
      <c r="B70" t="s">
        <v>2318</v>
      </c>
      <c r="C70" t="s">
        <v>2319</v>
      </c>
      <c r="D70" t="s">
        <v>2320</v>
      </c>
      <c r="E70" t="s">
        <v>2321</v>
      </c>
      <c r="F70" t="s">
        <v>2322</v>
      </c>
      <c r="G70" t="s">
        <v>2323</v>
      </c>
      <c r="H70" t="s">
        <v>2324</v>
      </c>
      <c r="I70" t="s">
        <v>2325</v>
      </c>
      <c r="J70" t="s">
        <v>2326</v>
      </c>
      <c r="K70" t="s">
        <v>2327</v>
      </c>
      <c r="L70" t="s">
        <v>2328</v>
      </c>
      <c r="M70" t="s">
        <v>2329</v>
      </c>
      <c r="N70" t="s">
        <v>2330</v>
      </c>
      <c r="O70" t="s">
        <v>2331</v>
      </c>
      <c r="P70" t="s">
        <v>2332</v>
      </c>
      <c r="Q70" t="s">
        <v>2333</v>
      </c>
      <c r="R70" t="s">
        <v>2334</v>
      </c>
      <c r="S70" t="s">
        <v>2335</v>
      </c>
      <c r="T70" t="s">
        <v>2336</v>
      </c>
      <c r="U70" t="s">
        <v>2337</v>
      </c>
      <c r="V70" t="s">
        <v>2338</v>
      </c>
      <c r="W70" t="s">
        <v>2339</v>
      </c>
      <c r="X70" t="s">
        <v>2340</v>
      </c>
      <c r="Y70" t="s">
        <v>2341</v>
      </c>
      <c r="Z70" t="s">
        <v>2342</v>
      </c>
      <c r="AA70" t="s">
        <v>2343</v>
      </c>
      <c r="AB70" t="s">
        <v>2344</v>
      </c>
      <c r="AC70" t="s">
        <v>2345</v>
      </c>
      <c r="AD70" t="s">
        <v>2346</v>
      </c>
      <c r="AE70" t="s">
        <v>2347</v>
      </c>
      <c r="AF70" t="s">
        <v>2348</v>
      </c>
      <c r="AG70" t="s">
        <v>2349</v>
      </c>
    </row>
    <row r="71" spans="1:33" x14ac:dyDescent="0.25">
      <c r="A71" s="87" t="s">
        <v>288</v>
      </c>
      <c r="B71" t="s">
        <v>2350</v>
      </c>
      <c r="C71" t="s">
        <v>2351</v>
      </c>
      <c r="D71" t="s">
        <v>2352</v>
      </c>
      <c r="E71" t="s">
        <v>2353</v>
      </c>
      <c r="F71" t="s">
        <v>2354</v>
      </c>
      <c r="G71" t="s">
        <v>2355</v>
      </c>
      <c r="H71" t="s">
        <v>2356</v>
      </c>
      <c r="I71" t="s">
        <v>2357</v>
      </c>
      <c r="J71" t="s">
        <v>2358</v>
      </c>
      <c r="K71" t="s">
        <v>2359</v>
      </c>
      <c r="L71" t="s">
        <v>2360</v>
      </c>
      <c r="M71" t="s">
        <v>2361</v>
      </c>
      <c r="N71" t="s">
        <v>2362</v>
      </c>
      <c r="O71" t="s">
        <v>2363</v>
      </c>
      <c r="P71" t="s">
        <v>2364</v>
      </c>
      <c r="Q71" t="s">
        <v>2365</v>
      </c>
      <c r="R71" t="s">
        <v>2366</v>
      </c>
      <c r="S71" t="s">
        <v>2367</v>
      </c>
      <c r="T71" t="s">
        <v>2368</v>
      </c>
      <c r="U71" t="s">
        <v>2369</v>
      </c>
      <c r="V71" t="s">
        <v>2370</v>
      </c>
      <c r="W71" t="s">
        <v>2371</v>
      </c>
      <c r="X71" t="s">
        <v>2372</v>
      </c>
      <c r="Y71" t="s">
        <v>2373</v>
      </c>
      <c r="Z71" t="s">
        <v>2374</v>
      </c>
      <c r="AA71" t="s">
        <v>2375</v>
      </c>
      <c r="AB71" t="s">
        <v>2376</v>
      </c>
      <c r="AC71" t="s">
        <v>2377</v>
      </c>
      <c r="AD71" t="s">
        <v>2378</v>
      </c>
      <c r="AE71" t="s">
        <v>2379</v>
      </c>
      <c r="AF71" t="s">
        <v>2380</v>
      </c>
      <c r="AG71" t="s">
        <v>2381</v>
      </c>
    </row>
    <row r="72" spans="1:33" x14ac:dyDescent="0.25">
      <c r="A72" s="87" t="s">
        <v>289</v>
      </c>
      <c r="B72" t="s">
        <v>2382</v>
      </c>
      <c r="C72" t="s">
        <v>2383</v>
      </c>
      <c r="D72" t="s">
        <v>2384</v>
      </c>
      <c r="E72" t="s">
        <v>2385</v>
      </c>
      <c r="F72" t="s">
        <v>2386</v>
      </c>
      <c r="G72" t="s">
        <v>2387</v>
      </c>
      <c r="H72" t="s">
        <v>2388</v>
      </c>
      <c r="I72" t="s">
        <v>2389</v>
      </c>
      <c r="J72" t="s">
        <v>2390</v>
      </c>
      <c r="K72" t="s">
        <v>2391</v>
      </c>
      <c r="L72" t="s">
        <v>2392</v>
      </c>
      <c r="M72" t="s">
        <v>2393</v>
      </c>
      <c r="N72" t="s">
        <v>2394</v>
      </c>
      <c r="O72" t="s">
        <v>2395</v>
      </c>
      <c r="P72" t="s">
        <v>2396</v>
      </c>
      <c r="Q72" t="s">
        <v>2397</v>
      </c>
      <c r="R72" t="s">
        <v>2398</v>
      </c>
      <c r="S72" t="s">
        <v>2399</v>
      </c>
      <c r="T72" t="s">
        <v>2400</v>
      </c>
      <c r="U72" t="s">
        <v>2401</v>
      </c>
      <c r="V72" t="s">
        <v>2402</v>
      </c>
      <c r="W72" t="s">
        <v>2403</v>
      </c>
      <c r="X72" t="s">
        <v>2404</v>
      </c>
      <c r="Y72" t="s">
        <v>2405</v>
      </c>
      <c r="Z72" t="s">
        <v>2406</v>
      </c>
      <c r="AA72" t="s">
        <v>2407</v>
      </c>
      <c r="AB72" t="s">
        <v>2408</v>
      </c>
      <c r="AC72" t="s">
        <v>2409</v>
      </c>
      <c r="AD72" t="s">
        <v>2410</v>
      </c>
      <c r="AE72" t="s">
        <v>2411</v>
      </c>
      <c r="AF72" t="s">
        <v>2412</v>
      </c>
      <c r="AG72" t="s">
        <v>2413</v>
      </c>
    </row>
    <row r="73" spans="1:33" x14ac:dyDescent="0.25">
      <c r="A73" s="87" t="s">
        <v>290</v>
      </c>
      <c r="B73" t="s">
        <v>2414</v>
      </c>
      <c r="C73" t="s">
        <v>2415</v>
      </c>
      <c r="D73" t="s">
        <v>2416</v>
      </c>
      <c r="E73" t="s">
        <v>2417</v>
      </c>
      <c r="F73" t="s">
        <v>2418</v>
      </c>
      <c r="G73" t="s">
        <v>2419</v>
      </c>
      <c r="H73" t="s">
        <v>2420</v>
      </c>
      <c r="I73" t="s">
        <v>2421</v>
      </c>
      <c r="J73" t="s">
        <v>2422</v>
      </c>
      <c r="K73" t="s">
        <v>2423</v>
      </c>
      <c r="L73" t="s">
        <v>2424</v>
      </c>
      <c r="M73" t="s">
        <v>2425</v>
      </c>
      <c r="N73" t="s">
        <v>2426</v>
      </c>
      <c r="O73" t="s">
        <v>2427</v>
      </c>
      <c r="P73" t="s">
        <v>2428</v>
      </c>
      <c r="Q73" t="s">
        <v>2429</v>
      </c>
      <c r="R73" t="s">
        <v>2430</v>
      </c>
      <c r="S73" t="s">
        <v>2431</v>
      </c>
      <c r="T73" t="s">
        <v>2432</v>
      </c>
      <c r="U73" t="s">
        <v>2433</v>
      </c>
      <c r="V73" t="s">
        <v>2434</v>
      </c>
      <c r="W73" t="s">
        <v>2435</v>
      </c>
      <c r="X73" t="s">
        <v>2436</v>
      </c>
      <c r="Y73" t="s">
        <v>2437</v>
      </c>
      <c r="Z73" t="s">
        <v>2438</v>
      </c>
      <c r="AA73" t="s">
        <v>2439</v>
      </c>
      <c r="AB73" t="s">
        <v>2440</v>
      </c>
      <c r="AC73" t="s">
        <v>2441</v>
      </c>
      <c r="AD73" t="s">
        <v>2442</v>
      </c>
      <c r="AE73" t="s">
        <v>2443</v>
      </c>
      <c r="AF73" t="s">
        <v>2444</v>
      </c>
      <c r="AG73" t="s">
        <v>2445</v>
      </c>
    </row>
    <row r="74" spans="1:33" x14ac:dyDescent="0.25">
      <c r="A74" s="87" t="s">
        <v>331</v>
      </c>
      <c r="B74" t="s">
        <v>2446</v>
      </c>
      <c r="C74" t="s">
        <v>2447</v>
      </c>
      <c r="D74" t="s">
        <v>2448</v>
      </c>
      <c r="E74" t="s">
        <v>2449</v>
      </c>
      <c r="F74" t="s">
        <v>2450</v>
      </c>
      <c r="G74" t="s">
        <v>2451</v>
      </c>
      <c r="H74" t="s">
        <v>2452</v>
      </c>
      <c r="I74" t="s">
        <v>2453</v>
      </c>
      <c r="J74" t="s">
        <v>2454</v>
      </c>
      <c r="K74" t="s">
        <v>2455</v>
      </c>
      <c r="L74" t="s">
        <v>2456</v>
      </c>
      <c r="M74" t="s">
        <v>2457</v>
      </c>
      <c r="N74" t="s">
        <v>2458</v>
      </c>
      <c r="O74" t="s">
        <v>2459</v>
      </c>
      <c r="P74" t="s">
        <v>2460</v>
      </c>
      <c r="Q74" t="s">
        <v>2461</v>
      </c>
      <c r="R74" t="s">
        <v>2462</v>
      </c>
      <c r="S74" t="s">
        <v>2463</v>
      </c>
      <c r="T74" t="s">
        <v>2464</v>
      </c>
      <c r="U74" t="s">
        <v>2465</v>
      </c>
      <c r="V74" t="s">
        <v>2466</v>
      </c>
      <c r="W74" t="s">
        <v>2467</v>
      </c>
      <c r="X74" t="s">
        <v>2468</v>
      </c>
      <c r="Y74" t="s">
        <v>2469</v>
      </c>
      <c r="Z74" t="s">
        <v>2470</v>
      </c>
      <c r="AA74" t="s">
        <v>2471</v>
      </c>
      <c r="AB74" t="s">
        <v>2472</v>
      </c>
      <c r="AC74" t="s">
        <v>2473</v>
      </c>
      <c r="AD74" t="s">
        <v>2474</v>
      </c>
      <c r="AE74" t="s">
        <v>2475</v>
      </c>
      <c r="AF74" t="s">
        <v>2476</v>
      </c>
      <c r="AG74" t="s">
        <v>2477</v>
      </c>
    </row>
    <row r="75" spans="1:33" x14ac:dyDescent="0.25">
      <c r="A75" s="87" t="s">
        <v>292</v>
      </c>
      <c r="B75" t="s">
        <v>2478</v>
      </c>
      <c r="C75" t="s">
        <v>2479</v>
      </c>
      <c r="D75" t="s">
        <v>2480</v>
      </c>
      <c r="E75" t="s">
        <v>2481</v>
      </c>
      <c r="F75" t="s">
        <v>2482</v>
      </c>
      <c r="G75" t="s">
        <v>2483</v>
      </c>
      <c r="H75" t="s">
        <v>2484</v>
      </c>
      <c r="I75" t="s">
        <v>2485</v>
      </c>
      <c r="J75" t="s">
        <v>2486</v>
      </c>
      <c r="K75" t="s">
        <v>2487</v>
      </c>
      <c r="L75" t="s">
        <v>2488</v>
      </c>
      <c r="M75" t="s">
        <v>2489</v>
      </c>
      <c r="N75" t="s">
        <v>2490</v>
      </c>
      <c r="O75" t="s">
        <v>2491</v>
      </c>
      <c r="P75" t="s">
        <v>2492</v>
      </c>
      <c r="Q75" t="s">
        <v>2493</v>
      </c>
      <c r="R75" t="s">
        <v>2494</v>
      </c>
      <c r="S75" t="s">
        <v>2495</v>
      </c>
      <c r="T75" t="s">
        <v>2496</v>
      </c>
      <c r="U75" t="s">
        <v>2497</v>
      </c>
      <c r="V75" t="s">
        <v>2498</v>
      </c>
      <c r="W75" t="s">
        <v>2499</v>
      </c>
      <c r="X75" t="s">
        <v>2500</v>
      </c>
      <c r="Y75" t="s">
        <v>2501</v>
      </c>
      <c r="Z75" t="s">
        <v>2502</v>
      </c>
      <c r="AA75" t="s">
        <v>2503</v>
      </c>
      <c r="AB75" t="s">
        <v>2504</v>
      </c>
      <c r="AC75" t="s">
        <v>2505</v>
      </c>
      <c r="AD75" t="s">
        <v>2506</v>
      </c>
      <c r="AE75" t="s">
        <v>2507</v>
      </c>
      <c r="AF75" t="s">
        <v>2508</v>
      </c>
      <c r="AG75" t="s">
        <v>2509</v>
      </c>
    </row>
    <row r="76" spans="1:33" x14ac:dyDescent="0.25">
      <c r="A76" s="87" t="s">
        <v>293</v>
      </c>
      <c r="B76" t="s">
        <v>2510</v>
      </c>
      <c r="C76" t="s">
        <v>2511</v>
      </c>
      <c r="D76" t="s">
        <v>2512</v>
      </c>
      <c r="E76" t="s">
        <v>2513</v>
      </c>
      <c r="F76" t="s">
        <v>2514</v>
      </c>
      <c r="G76" t="s">
        <v>2515</v>
      </c>
      <c r="H76" t="s">
        <v>2516</v>
      </c>
      <c r="I76" t="s">
        <v>2517</v>
      </c>
      <c r="J76" t="s">
        <v>2518</v>
      </c>
      <c r="K76" t="s">
        <v>2519</v>
      </c>
      <c r="L76" t="s">
        <v>2520</v>
      </c>
      <c r="M76" t="s">
        <v>2521</v>
      </c>
      <c r="N76" t="s">
        <v>2522</v>
      </c>
      <c r="O76" t="s">
        <v>2523</v>
      </c>
      <c r="P76" t="s">
        <v>2524</v>
      </c>
      <c r="Q76" t="s">
        <v>2525</v>
      </c>
      <c r="R76" t="s">
        <v>2526</v>
      </c>
      <c r="S76" t="s">
        <v>2527</v>
      </c>
      <c r="T76" t="s">
        <v>2528</v>
      </c>
      <c r="U76" t="s">
        <v>2529</v>
      </c>
      <c r="V76" t="s">
        <v>2530</v>
      </c>
      <c r="W76" t="s">
        <v>2531</v>
      </c>
      <c r="X76" t="s">
        <v>2532</v>
      </c>
      <c r="Y76" t="s">
        <v>2533</v>
      </c>
      <c r="Z76" t="s">
        <v>2534</v>
      </c>
      <c r="AA76" t="s">
        <v>2535</v>
      </c>
      <c r="AB76" t="s">
        <v>2536</v>
      </c>
      <c r="AC76" t="s">
        <v>2537</v>
      </c>
      <c r="AD76" t="s">
        <v>2538</v>
      </c>
      <c r="AE76" t="s">
        <v>2539</v>
      </c>
      <c r="AF76" t="s">
        <v>2540</v>
      </c>
      <c r="AG76" t="s">
        <v>2541</v>
      </c>
    </row>
    <row r="77" spans="1:33" x14ac:dyDescent="0.25">
      <c r="A77" s="87" t="s">
        <v>294</v>
      </c>
      <c r="B77" t="s">
        <v>2542</v>
      </c>
      <c r="C77" t="s">
        <v>2543</v>
      </c>
      <c r="D77" t="s">
        <v>2544</v>
      </c>
      <c r="E77" t="s">
        <v>2545</v>
      </c>
      <c r="F77" t="s">
        <v>2546</v>
      </c>
      <c r="G77" t="s">
        <v>2547</v>
      </c>
      <c r="H77" t="s">
        <v>2548</v>
      </c>
      <c r="I77" t="s">
        <v>2549</v>
      </c>
      <c r="J77" t="s">
        <v>2550</v>
      </c>
      <c r="K77" t="s">
        <v>2551</v>
      </c>
      <c r="L77" t="s">
        <v>2552</v>
      </c>
      <c r="M77" t="s">
        <v>2553</v>
      </c>
      <c r="N77" t="s">
        <v>2554</v>
      </c>
      <c r="O77" t="s">
        <v>2555</v>
      </c>
      <c r="P77" t="s">
        <v>2556</v>
      </c>
      <c r="Q77" t="s">
        <v>2557</v>
      </c>
      <c r="R77" t="s">
        <v>2558</v>
      </c>
      <c r="S77" t="s">
        <v>2559</v>
      </c>
      <c r="T77" t="s">
        <v>2560</v>
      </c>
      <c r="U77" t="s">
        <v>2561</v>
      </c>
      <c r="V77" t="s">
        <v>2562</v>
      </c>
      <c r="W77" t="s">
        <v>2563</v>
      </c>
      <c r="X77" t="s">
        <v>2564</v>
      </c>
      <c r="Y77" t="s">
        <v>2565</v>
      </c>
      <c r="Z77" t="s">
        <v>2566</v>
      </c>
      <c r="AA77" t="s">
        <v>2567</v>
      </c>
      <c r="AB77" t="s">
        <v>2568</v>
      </c>
      <c r="AC77" t="s">
        <v>2569</v>
      </c>
      <c r="AD77" t="s">
        <v>2570</v>
      </c>
      <c r="AE77" t="s">
        <v>2571</v>
      </c>
      <c r="AF77" t="s">
        <v>2572</v>
      </c>
      <c r="AG77" t="s">
        <v>2573</v>
      </c>
    </row>
    <row r="78" spans="1:33" x14ac:dyDescent="0.25">
      <c r="A78" s="87" t="s">
        <v>295</v>
      </c>
      <c r="B78" t="s">
        <v>2574</v>
      </c>
      <c r="C78" t="s">
        <v>2575</v>
      </c>
      <c r="D78" t="s">
        <v>2576</v>
      </c>
      <c r="E78" t="s">
        <v>2577</v>
      </c>
      <c r="F78" t="s">
        <v>2578</v>
      </c>
      <c r="G78" t="s">
        <v>2579</v>
      </c>
      <c r="H78" t="s">
        <v>2580</v>
      </c>
      <c r="I78" t="s">
        <v>2581</v>
      </c>
      <c r="J78" t="s">
        <v>2582</v>
      </c>
      <c r="K78" t="s">
        <v>2583</v>
      </c>
      <c r="L78" t="s">
        <v>2584</v>
      </c>
      <c r="M78" t="s">
        <v>2585</v>
      </c>
      <c r="N78" t="s">
        <v>2586</v>
      </c>
      <c r="O78" t="s">
        <v>2587</v>
      </c>
      <c r="P78" t="s">
        <v>2588</v>
      </c>
      <c r="Q78" t="s">
        <v>2589</v>
      </c>
      <c r="R78" t="s">
        <v>2590</v>
      </c>
      <c r="S78" t="s">
        <v>2591</v>
      </c>
      <c r="T78" t="s">
        <v>2592</v>
      </c>
      <c r="U78" t="s">
        <v>2593</v>
      </c>
      <c r="V78" t="s">
        <v>2594</v>
      </c>
      <c r="W78" t="s">
        <v>2595</v>
      </c>
      <c r="X78" t="s">
        <v>2596</v>
      </c>
      <c r="Y78" t="s">
        <v>2597</v>
      </c>
      <c r="Z78" t="s">
        <v>2598</v>
      </c>
      <c r="AA78" t="s">
        <v>2599</v>
      </c>
      <c r="AB78" t="s">
        <v>2600</v>
      </c>
      <c r="AC78" t="s">
        <v>2601</v>
      </c>
      <c r="AD78" t="s">
        <v>2602</v>
      </c>
      <c r="AE78" t="s">
        <v>2603</v>
      </c>
      <c r="AF78" t="s">
        <v>2604</v>
      </c>
      <c r="AG78" t="s">
        <v>2605</v>
      </c>
    </row>
    <row r="79" spans="1:33" x14ac:dyDescent="0.25">
      <c r="A79" s="87" t="s">
        <v>296</v>
      </c>
      <c r="B79" t="s">
        <v>2606</v>
      </c>
      <c r="C79" t="s">
        <v>2607</v>
      </c>
      <c r="D79" t="s">
        <v>2608</v>
      </c>
      <c r="E79" t="s">
        <v>2609</v>
      </c>
      <c r="F79" t="s">
        <v>2610</v>
      </c>
      <c r="G79" t="s">
        <v>2611</v>
      </c>
      <c r="H79" t="s">
        <v>2612</v>
      </c>
      <c r="I79" t="s">
        <v>2613</v>
      </c>
      <c r="J79" t="s">
        <v>2614</v>
      </c>
      <c r="K79" t="s">
        <v>2615</v>
      </c>
      <c r="L79" t="s">
        <v>2616</v>
      </c>
      <c r="M79" t="s">
        <v>2617</v>
      </c>
      <c r="N79" t="s">
        <v>2618</v>
      </c>
      <c r="O79" t="s">
        <v>2619</v>
      </c>
      <c r="P79" t="s">
        <v>2620</v>
      </c>
      <c r="Q79" t="s">
        <v>2621</v>
      </c>
      <c r="R79" t="s">
        <v>2622</v>
      </c>
      <c r="S79" t="s">
        <v>2623</v>
      </c>
      <c r="T79" t="s">
        <v>2624</v>
      </c>
      <c r="U79" t="s">
        <v>2625</v>
      </c>
      <c r="V79" t="s">
        <v>2626</v>
      </c>
      <c r="W79" t="s">
        <v>2627</v>
      </c>
      <c r="X79" t="s">
        <v>2628</v>
      </c>
      <c r="Y79" t="s">
        <v>2629</v>
      </c>
      <c r="Z79" t="s">
        <v>2630</v>
      </c>
      <c r="AA79" t="s">
        <v>2631</v>
      </c>
      <c r="AB79" t="s">
        <v>2632</v>
      </c>
      <c r="AC79" t="s">
        <v>2633</v>
      </c>
      <c r="AD79" t="s">
        <v>2634</v>
      </c>
      <c r="AE79" t="s">
        <v>2635</v>
      </c>
      <c r="AF79" t="s">
        <v>2636</v>
      </c>
      <c r="AG79" t="s">
        <v>2637</v>
      </c>
    </row>
    <row r="80" spans="1:33" x14ac:dyDescent="0.25">
      <c r="A80" s="87" t="s">
        <v>297</v>
      </c>
      <c r="B80" t="s">
        <v>2638</v>
      </c>
      <c r="C80" t="s">
        <v>2639</v>
      </c>
      <c r="D80" t="s">
        <v>2640</v>
      </c>
      <c r="E80" t="s">
        <v>2641</v>
      </c>
      <c r="F80" t="s">
        <v>2642</v>
      </c>
      <c r="G80" t="s">
        <v>2643</v>
      </c>
      <c r="H80" t="s">
        <v>2644</v>
      </c>
      <c r="I80" t="s">
        <v>2645</v>
      </c>
      <c r="J80" t="s">
        <v>2646</v>
      </c>
      <c r="K80" t="s">
        <v>2647</v>
      </c>
      <c r="L80" t="s">
        <v>2648</v>
      </c>
      <c r="M80" t="s">
        <v>2649</v>
      </c>
      <c r="N80" t="s">
        <v>2650</v>
      </c>
      <c r="O80" t="s">
        <v>2651</v>
      </c>
      <c r="P80" t="s">
        <v>2652</v>
      </c>
      <c r="Q80" t="s">
        <v>2653</v>
      </c>
      <c r="R80" t="s">
        <v>2654</v>
      </c>
      <c r="S80" t="s">
        <v>2655</v>
      </c>
      <c r="T80" t="s">
        <v>2656</v>
      </c>
      <c r="U80" t="s">
        <v>2657</v>
      </c>
      <c r="V80" t="s">
        <v>2658</v>
      </c>
      <c r="W80" t="s">
        <v>2659</v>
      </c>
      <c r="X80" t="s">
        <v>2660</v>
      </c>
      <c r="Y80" t="s">
        <v>2661</v>
      </c>
      <c r="Z80" t="s">
        <v>2662</v>
      </c>
      <c r="AA80" t="s">
        <v>2663</v>
      </c>
      <c r="AB80" t="s">
        <v>2035</v>
      </c>
      <c r="AC80" t="s">
        <v>2664</v>
      </c>
      <c r="AD80" t="s">
        <v>2665</v>
      </c>
      <c r="AE80" t="s">
        <v>2666</v>
      </c>
      <c r="AF80" t="s">
        <v>2667</v>
      </c>
      <c r="AG80" t="s">
        <v>2668</v>
      </c>
    </row>
    <row r="81" spans="1:33" x14ac:dyDescent="0.25">
      <c r="A81" s="87" t="s">
        <v>298</v>
      </c>
      <c r="B81" t="s">
        <v>2669</v>
      </c>
      <c r="C81" t="s">
        <v>2670</v>
      </c>
      <c r="D81" t="s">
        <v>2671</v>
      </c>
      <c r="E81" t="s">
        <v>2672</v>
      </c>
      <c r="F81" t="s">
        <v>2673</v>
      </c>
      <c r="G81" t="s">
        <v>2674</v>
      </c>
      <c r="H81" t="s">
        <v>2675</v>
      </c>
      <c r="I81" t="s">
        <v>2676</v>
      </c>
      <c r="J81" t="s">
        <v>2677</v>
      </c>
      <c r="K81" t="s">
        <v>2678</v>
      </c>
      <c r="L81" t="s">
        <v>2679</v>
      </c>
      <c r="M81" t="s">
        <v>2680</v>
      </c>
      <c r="N81" t="s">
        <v>2681</v>
      </c>
      <c r="O81" t="s">
        <v>2682</v>
      </c>
      <c r="P81" t="s">
        <v>2683</v>
      </c>
      <c r="Q81" t="s">
        <v>2684</v>
      </c>
      <c r="R81" t="s">
        <v>2685</v>
      </c>
      <c r="S81" t="s">
        <v>2686</v>
      </c>
      <c r="T81" t="s">
        <v>2687</v>
      </c>
      <c r="U81" t="s">
        <v>2688</v>
      </c>
      <c r="V81" t="s">
        <v>2689</v>
      </c>
      <c r="W81" t="s">
        <v>2690</v>
      </c>
      <c r="X81" t="s">
        <v>2691</v>
      </c>
      <c r="Y81" t="s">
        <v>2692</v>
      </c>
      <c r="Z81" t="s">
        <v>2693</v>
      </c>
      <c r="AA81" t="s">
        <v>2694</v>
      </c>
      <c r="AB81" t="s">
        <v>2695</v>
      </c>
      <c r="AC81" t="s">
        <v>2696</v>
      </c>
      <c r="AD81" t="s">
        <v>2697</v>
      </c>
      <c r="AE81" t="s">
        <v>2698</v>
      </c>
      <c r="AF81" t="s">
        <v>2699</v>
      </c>
      <c r="AG81" t="s">
        <v>2700</v>
      </c>
    </row>
    <row r="82" spans="1:33" x14ac:dyDescent="0.25">
      <c r="A82" s="87" t="s">
        <v>299</v>
      </c>
      <c r="B82" t="s">
        <v>2701</v>
      </c>
      <c r="C82" t="s">
        <v>2702</v>
      </c>
      <c r="D82" t="s">
        <v>2703</v>
      </c>
      <c r="E82" t="s">
        <v>2704</v>
      </c>
      <c r="F82" t="s">
        <v>2705</v>
      </c>
      <c r="G82" t="s">
        <v>2706</v>
      </c>
      <c r="H82" t="s">
        <v>2707</v>
      </c>
      <c r="I82" t="s">
        <v>2708</v>
      </c>
      <c r="J82" t="s">
        <v>2709</v>
      </c>
      <c r="K82" t="s">
        <v>2710</v>
      </c>
      <c r="L82" t="s">
        <v>2711</v>
      </c>
      <c r="M82" t="s">
        <v>2712</v>
      </c>
      <c r="N82" t="s">
        <v>2713</v>
      </c>
      <c r="O82" t="s">
        <v>2714</v>
      </c>
      <c r="P82" t="s">
        <v>2715</v>
      </c>
      <c r="Q82" t="s">
        <v>2716</v>
      </c>
      <c r="R82" t="s">
        <v>2717</v>
      </c>
      <c r="S82" t="s">
        <v>2718</v>
      </c>
      <c r="T82" t="s">
        <v>2719</v>
      </c>
      <c r="U82" t="s">
        <v>2720</v>
      </c>
      <c r="V82" t="s">
        <v>2721</v>
      </c>
      <c r="W82" t="s">
        <v>2722</v>
      </c>
      <c r="X82" t="s">
        <v>2723</v>
      </c>
      <c r="Y82" t="s">
        <v>2724</v>
      </c>
      <c r="Z82" t="s">
        <v>2725</v>
      </c>
      <c r="AA82" t="s">
        <v>2726</v>
      </c>
      <c r="AB82" t="s">
        <v>2727</v>
      </c>
      <c r="AC82" t="s">
        <v>2728</v>
      </c>
      <c r="AD82" t="s">
        <v>2729</v>
      </c>
      <c r="AE82" t="s">
        <v>2730</v>
      </c>
      <c r="AF82" t="s">
        <v>2731</v>
      </c>
      <c r="AG82" t="s">
        <v>2732</v>
      </c>
    </row>
  </sheetData>
  <conditionalFormatting sqref="B2:CM52">
    <cfRule type="expression" dxfId="34" priority="1" stopIfTrue="1">
      <formula>B2&lt;=-2</formula>
    </cfRule>
    <cfRule type="expression" dxfId="33" priority="2" stopIfTrue="1">
      <formula>B2&lt;=-1</formula>
    </cfRule>
    <cfRule type="expression" dxfId="32" priority="3" stopIfTrue="1">
      <formula>B2&lt;=0</formula>
    </cfRule>
  </conditionalFormatting>
  <pageMargins left="0.75" right="0.75" top="1" bottom="1" header="0.5" footer="0.5"/>
  <pageSetup orientation="portrai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0">
    <tabColor rgb="FFFFC000"/>
  </sheetPr>
  <dimension ref="A1:CD108"/>
  <sheetViews>
    <sheetView topLeftCell="B1" workbookViewId="0">
      <selection activeCell="B2" sqref="B2"/>
    </sheetView>
  </sheetViews>
  <sheetFormatPr baseColWidth="10" defaultColWidth="11.42578125" defaultRowHeight="15" x14ac:dyDescent="0.25"/>
  <cols>
    <col min="1" max="1" width="22" style="101" bestFit="1" customWidth="1"/>
    <col min="2" max="2" width="9.140625" style="101" bestFit="1" customWidth="1"/>
    <col min="3" max="4" width="8.140625" style="101" bestFit="1" customWidth="1"/>
    <col min="5" max="6" width="9" style="101" bestFit="1" customWidth="1"/>
    <col min="7" max="11" width="8" style="101" bestFit="1" customWidth="1"/>
    <col min="12" max="12" width="10.28515625" style="101" bestFit="1" customWidth="1"/>
    <col min="13" max="18" width="11.140625" style="101" bestFit="1" customWidth="1"/>
    <col min="19" max="19" width="10.140625" style="101" bestFit="1" customWidth="1"/>
    <col min="20" max="20" width="15.5703125" style="101" bestFit="1" customWidth="1"/>
    <col min="21" max="22" width="15.42578125" style="101" bestFit="1" customWidth="1"/>
    <col min="23" max="23" width="7.28515625" style="101" bestFit="1" customWidth="1"/>
    <col min="24" max="24" width="6.28515625" style="101" bestFit="1" customWidth="1"/>
    <col min="25" max="26" width="7" style="101" bestFit="1" customWidth="1"/>
    <col min="27" max="27" width="8" style="101" bestFit="1" customWidth="1"/>
    <col min="28" max="29" width="7.140625" style="101" bestFit="1" customWidth="1"/>
    <col min="30" max="30" width="11.28515625" style="101" bestFit="1" customWidth="1"/>
    <col min="31" max="33" width="11.140625" style="101" bestFit="1" customWidth="1"/>
    <col min="34" max="34" width="12" style="101" bestFit="1" customWidth="1"/>
    <col min="35" max="35" width="11" style="101" bestFit="1" customWidth="1"/>
    <col min="36" max="37" width="12" style="101" bestFit="1" customWidth="1"/>
    <col min="38" max="41" width="8.28515625" style="101" bestFit="1" customWidth="1"/>
    <col min="42" max="50" width="9.140625" style="101" bestFit="1" customWidth="1"/>
    <col min="51" max="51" width="8.140625" style="101" bestFit="1" customWidth="1"/>
    <col min="52" max="52" width="9.140625" style="101" bestFit="1" customWidth="1"/>
    <col min="53" max="53" width="10.42578125" style="101" bestFit="1" customWidth="1"/>
    <col min="54" max="57" width="11.28515625" style="101" bestFit="1" customWidth="1"/>
    <col min="58" max="58" width="15.7109375" style="101" bestFit="1" customWidth="1"/>
    <col min="59" max="59" width="15.5703125" style="101" bestFit="1" customWidth="1"/>
    <col min="60" max="60" width="14.5703125" style="101" bestFit="1" customWidth="1"/>
    <col min="61" max="61" width="15.42578125" style="101" bestFit="1" customWidth="1"/>
    <col min="62" max="62" width="14.42578125" style="101" bestFit="1" customWidth="1"/>
    <col min="63" max="63" width="15.28515625" style="101" bestFit="1" customWidth="1"/>
    <col min="64" max="64" width="14.28515625" style="101" bestFit="1" customWidth="1"/>
    <col min="65" max="71" width="15.28515625" style="101" bestFit="1" customWidth="1"/>
    <col min="72" max="73" width="13" style="101" bestFit="1" customWidth="1"/>
    <col min="74" max="74" width="13.85546875" style="101" bestFit="1" customWidth="1"/>
    <col min="75" max="75" width="15.7109375" style="101" bestFit="1" customWidth="1"/>
    <col min="76" max="76" width="15.85546875" style="101" bestFit="1" customWidth="1"/>
    <col min="77" max="78" width="15.7109375" style="101" bestFit="1" customWidth="1"/>
    <col min="79" max="79" width="11.7109375" style="101" bestFit="1" customWidth="1"/>
    <col min="80" max="80" width="10.7109375" style="101" bestFit="1" customWidth="1"/>
    <col min="81" max="81" width="11.5703125" style="101" bestFit="1" customWidth="1"/>
    <col min="82" max="82" width="12.5703125" style="101" bestFit="1" customWidth="1"/>
    <col min="83" max="86" width="11.42578125" style="101" customWidth="1"/>
    <col min="87" max="16384" width="11.42578125" style="101"/>
  </cols>
  <sheetData>
    <row r="1" spans="1:82" x14ac:dyDescent="0.25">
      <c r="A1" s="101" t="str">
        <f>'force required - obj'!A1</f>
        <v>inf</v>
      </c>
      <c r="B1" s="80" t="s">
        <v>217</v>
      </c>
      <c r="C1" s="80" t="s">
        <v>220</v>
      </c>
      <c r="D1" s="80" t="s">
        <v>221</v>
      </c>
      <c r="E1" s="80" t="s">
        <v>222</v>
      </c>
      <c r="F1" s="80" t="s">
        <v>223</v>
      </c>
      <c r="G1" s="80" t="s">
        <v>224</v>
      </c>
      <c r="H1" s="80" t="s">
        <v>225</v>
      </c>
      <c r="I1" s="80" t="s">
        <v>226</v>
      </c>
      <c r="J1" s="80" t="s">
        <v>227</v>
      </c>
      <c r="K1" s="80" t="s">
        <v>228</v>
      </c>
      <c r="L1" s="80" t="s">
        <v>229</v>
      </c>
      <c r="M1" s="80" t="s">
        <v>230</v>
      </c>
      <c r="N1" s="80" t="s">
        <v>231</v>
      </c>
      <c r="O1" s="80" t="s">
        <v>232</v>
      </c>
      <c r="P1" s="80" t="s">
        <v>233</v>
      </c>
      <c r="Q1" s="80" t="s">
        <v>234</v>
      </c>
      <c r="R1" s="80" t="s">
        <v>235</v>
      </c>
      <c r="S1" s="80" t="s">
        <v>236</v>
      </c>
      <c r="T1" s="80" t="s">
        <v>237</v>
      </c>
      <c r="U1" s="80" t="s">
        <v>238</v>
      </c>
      <c r="V1" s="80" t="s">
        <v>329</v>
      </c>
      <c r="W1" s="80" t="s">
        <v>240</v>
      </c>
      <c r="X1" s="80" t="s">
        <v>241</v>
      </c>
      <c r="Y1" s="80" t="s">
        <v>242</v>
      </c>
      <c r="Z1" s="80" t="s">
        <v>243</v>
      </c>
      <c r="AA1" s="80" t="s">
        <v>244</v>
      </c>
      <c r="AB1" s="80" t="s">
        <v>245</v>
      </c>
      <c r="AC1" s="80" t="s">
        <v>246</v>
      </c>
      <c r="AD1" s="80" t="s">
        <v>247</v>
      </c>
      <c r="AE1" s="80" t="s">
        <v>248</v>
      </c>
      <c r="AF1" s="80" t="s">
        <v>249</v>
      </c>
      <c r="AG1" s="80" t="s">
        <v>250</v>
      </c>
      <c r="AH1" s="80" t="s">
        <v>251</v>
      </c>
      <c r="AI1" s="80" t="s">
        <v>252</v>
      </c>
      <c r="AJ1" s="80" t="s">
        <v>253</v>
      </c>
      <c r="AK1" s="80" t="s">
        <v>254</v>
      </c>
      <c r="AL1" s="80" t="s">
        <v>255</v>
      </c>
      <c r="AM1" s="80" t="s">
        <v>256</v>
      </c>
      <c r="AN1" s="80" t="s">
        <v>257</v>
      </c>
      <c r="AO1" s="80" t="s">
        <v>258</v>
      </c>
      <c r="AP1" s="80" t="s">
        <v>259</v>
      </c>
      <c r="AQ1" s="80" t="s">
        <v>260</v>
      </c>
      <c r="AR1" s="80" t="s">
        <v>261</v>
      </c>
      <c r="AS1" s="80" t="s">
        <v>262</v>
      </c>
      <c r="AT1" s="80" t="s">
        <v>330</v>
      </c>
      <c r="AU1" s="80" t="s">
        <v>264</v>
      </c>
      <c r="AV1" s="80" t="s">
        <v>265</v>
      </c>
      <c r="AW1" s="80" t="s">
        <v>266</v>
      </c>
      <c r="AX1" s="80" t="s">
        <v>267</v>
      </c>
      <c r="AY1" s="80" t="s">
        <v>268</v>
      </c>
      <c r="AZ1" s="80" t="s">
        <v>269</v>
      </c>
      <c r="BA1" s="80" t="s">
        <v>270</v>
      </c>
      <c r="BB1" s="80" t="s">
        <v>271</v>
      </c>
      <c r="BC1" s="80" t="s">
        <v>272</v>
      </c>
      <c r="BD1" s="80" t="s">
        <v>273</v>
      </c>
      <c r="BE1" s="80" t="s">
        <v>274</v>
      </c>
      <c r="BF1" s="80" t="s">
        <v>275</v>
      </c>
      <c r="BG1" s="80" t="s">
        <v>276</v>
      </c>
      <c r="BH1" s="80" t="s">
        <v>277</v>
      </c>
      <c r="BI1" s="80" t="s">
        <v>278</v>
      </c>
      <c r="BJ1" s="80" t="s">
        <v>279</v>
      </c>
      <c r="BK1" s="80" t="s">
        <v>280</v>
      </c>
      <c r="BL1" s="80" t="s">
        <v>281</v>
      </c>
      <c r="BM1" s="80" t="s">
        <v>282</v>
      </c>
      <c r="BN1" s="80" t="s">
        <v>283</v>
      </c>
      <c r="BO1" s="80" t="s">
        <v>284</v>
      </c>
      <c r="BP1" s="80" t="s">
        <v>285</v>
      </c>
      <c r="BQ1" s="80" t="s">
        <v>286</v>
      </c>
      <c r="BR1" s="80" t="s">
        <v>287</v>
      </c>
      <c r="BS1" s="80" t="s">
        <v>288</v>
      </c>
      <c r="BT1" s="80" t="s">
        <v>289</v>
      </c>
      <c r="BU1" s="80" t="s">
        <v>290</v>
      </c>
      <c r="BV1" s="80" t="s">
        <v>331</v>
      </c>
      <c r="BW1" s="80" t="s">
        <v>292</v>
      </c>
      <c r="BX1" s="80" t="s">
        <v>293</v>
      </c>
      <c r="BY1" s="80" t="s">
        <v>294</v>
      </c>
      <c r="BZ1" s="80" t="s">
        <v>295</v>
      </c>
      <c r="CA1" s="80" t="s">
        <v>296</v>
      </c>
      <c r="CB1" s="80" t="s">
        <v>297</v>
      </c>
      <c r="CC1" s="80" t="s">
        <v>298</v>
      </c>
      <c r="CD1" s="80" t="s">
        <v>299</v>
      </c>
    </row>
    <row r="2" spans="1:82" x14ac:dyDescent="0.25">
      <c r="A2" s="80" t="s">
        <v>2733</v>
      </c>
      <c r="B2" s="101">
        <v>0.158</v>
      </c>
      <c r="C2" s="101">
        <v>0.32500000000000001</v>
      </c>
      <c r="D2" s="101">
        <v>0.32500000000000001</v>
      </c>
      <c r="E2" s="101">
        <v>0.16</v>
      </c>
      <c r="F2" s="101">
        <v>1.014</v>
      </c>
      <c r="G2" s="101">
        <v>0.248</v>
      </c>
      <c r="H2" s="101">
        <v>0.108</v>
      </c>
      <c r="I2">
        <v>-1</v>
      </c>
      <c r="J2">
        <v>0.87</v>
      </c>
      <c r="K2">
        <v>0.17100000000000001</v>
      </c>
    </row>
    <row r="3" spans="1:82" x14ac:dyDescent="0.25">
      <c r="A3" s="80" t="s">
        <v>2734</v>
      </c>
      <c r="B3" s="101">
        <v>3.9E-2</v>
      </c>
      <c r="C3" s="101">
        <v>0.34499999999999997</v>
      </c>
      <c r="D3" s="101">
        <v>0.34499999999999997</v>
      </c>
      <c r="E3" s="101">
        <v>5.0999999999999997E-2</v>
      </c>
      <c r="F3" s="101">
        <v>1.014</v>
      </c>
      <c r="G3" s="101">
        <v>0.248</v>
      </c>
      <c r="H3" s="101">
        <v>0.109</v>
      </c>
      <c r="I3">
        <v>-1</v>
      </c>
      <c r="J3">
        <v>0.67500000000000004</v>
      </c>
      <c r="K3">
        <v>0.57199999999999995</v>
      </c>
    </row>
    <row r="4" spans="1:82" x14ac:dyDescent="0.25">
      <c r="A4" s="80" t="s">
        <v>2735</v>
      </c>
      <c r="B4" s="101">
        <v>0.122</v>
      </c>
      <c r="C4" s="101">
        <v>1.532</v>
      </c>
      <c r="D4" s="101">
        <v>1.9359999999999999</v>
      </c>
      <c r="E4" s="101">
        <v>0.17499999999999999</v>
      </c>
      <c r="F4" s="101">
        <v>0.252</v>
      </c>
      <c r="G4" s="101">
        <v>0.78700000000000003</v>
      </c>
      <c r="H4" s="101">
        <v>0.10199999999999999</v>
      </c>
      <c r="I4">
        <v>-1</v>
      </c>
      <c r="J4">
        <v>0.47099999999999997</v>
      </c>
      <c r="K4">
        <v>7.6999999999999999E-2</v>
      </c>
    </row>
    <row r="5" spans="1:82" x14ac:dyDescent="0.25">
      <c r="A5" s="80" t="s">
        <v>2736</v>
      </c>
      <c r="B5" s="101">
        <v>0.123</v>
      </c>
      <c r="C5" s="101">
        <v>1.532</v>
      </c>
      <c r="D5" s="101">
        <v>1.9359999999999999</v>
      </c>
      <c r="E5" s="101">
        <v>0.16300000000000001</v>
      </c>
      <c r="F5" s="101">
        <v>0.26</v>
      </c>
      <c r="G5" s="101">
        <v>0.78700000000000003</v>
      </c>
      <c r="H5" s="101">
        <v>0.10199999999999999</v>
      </c>
      <c r="I5">
        <v>-1</v>
      </c>
      <c r="J5">
        <v>0.63700000000000001</v>
      </c>
      <c r="K5">
        <v>0.51300000000000001</v>
      </c>
    </row>
    <row r="6" spans="1:82" x14ac:dyDescent="0.25">
      <c r="A6" s="80" t="s">
        <v>2737</v>
      </c>
      <c r="B6" s="101">
        <v>0.22600000000000001</v>
      </c>
      <c r="C6" s="101">
        <v>1.302</v>
      </c>
      <c r="D6" s="101">
        <v>1.302</v>
      </c>
      <c r="E6" s="101">
        <v>0.253</v>
      </c>
      <c r="F6" s="101">
        <v>1.1859999999999999</v>
      </c>
      <c r="G6" s="101">
        <v>0.45800000000000002</v>
      </c>
      <c r="H6" s="101">
        <v>0.152</v>
      </c>
      <c r="I6">
        <v>0.24199999999999999</v>
      </c>
      <c r="J6">
        <v>0.22900000000000001</v>
      </c>
      <c r="K6">
        <v>1.1859999999999999</v>
      </c>
    </row>
    <row r="7" spans="1:82" x14ac:dyDescent="0.25">
      <c r="A7" s="80" t="s">
        <v>2738</v>
      </c>
      <c r="B7" s="101">
        <v>0.22600000000000001</v>
      </c>
      <c r="C7" s="101">
        <v>0.34399999999999997</v>
      </c>
      <c r="D7" s="101">
        <v>0.626</v>
      </c>
      <c r="E7" s="101">
        <v>0.255</v>
      </c>
      <c r="F7" s="101">
        <v>0.128</v>
      </c>
      <c r="G7" s="101">
        <v>0.34399999999999997</v>
      </c>
      <c r="H7" s="101">
        <v>9.0999999999999998E-2</v>
      </c>
      <c r="I7">
        <v>-1</v>
      </c>
      <c r="J7">
        <v>1.216</v>
      </c>
      <c r="K7">
        <v>0.23499999999999999</v>
      </c>
    </row>
    <row r="8" spans="1:82" x14ac:dyDescent="0.25">
      <c r="A8" s="80" t="s">
        <v>2739</v>
      </c>
      <c r="B8" s="101">
        <v>4.0129999999999999</v>
      </c>
      <c r="C8" s="101">
        <v>6.1040000000000001</v>
      </c>
      <c r="D8" s="101">
        <v>11.117000000000001</v>
      </c>
      <c r="E8" s="101">
        <v>4.5279999999999996</v>
      </c>
      <c r="F8" s="101">
        <v>2.2719999999999998</v>
      </c>
      <c r="G8" s="101">
        <v>6.1040000000000001</v>
      </c>
      <c r="H8" s="101">
        <v>1.6220000000000001</v>
      </c>
      <c r="I8">
        <v>0.33800000000000002</v>
      </c>
      <c r="J8">
        <v>21.591000000000001</v>
      </c>
      <c r="K8">
        <v>4.1669999999999998</v>
      </c>
    </row>
    <row r="9" spans="1:82" x14ac:dyDescent="0.25">
      <c r="A9" s="80" t="s">
        <v>2740</v>
      </c>
      <c r="L9" s="101">
        <v>0.20699999999999999</v>
      </c>
      <c r="M9" s="101">
        <v>0.35899999999999999</v>
      </c>
      <c r="N9" s="101">
        <v>0.188</v>
      </c>
      <c r="O9">
        <v>0.06</v>
      </c>
      <c r="P9">
        <v>5.2999999999999999E-2</v>
      </c>
      <c r="Q9">
        <v>3.7999999999999999E-2</v>
      </c>
      <c r="R9">
        <v>0.35799999999999998</v>
      </c>
      <c r="S9">
        <v>5.3999999999999999E-2</v>
      </c>
    </row>
    <row r="10" spans="1:82" x14ac:dyDescent="0.25">
      <c r="A10" s="80" t="s">
        <v>2741</v>
      </c>
      <c r="L10" s="101">
        <v>9.7000000000000003E-2</v>
      </c>
      <c r="M10" s="101">
        <v>0.312</v>
      </c>
      <c r="N10" s="101">
        <v>6.8000000000000005E-2</v>
      </c>
      <c r="O10">
        <v>6.2E-2</v>
      </c>
      <c r="P10">
        <v>6.2E-2</v>
      </c>
      <c r="Q10">
        <v>3.7999999999999999E-2</v>
      </c>
      <c r="R10">
        <v>2.8000000000000001E-2</v>
      </c>
      <c r="S10">
        <v>-1</v>
      </c>
    </row>
    <row r="11" spans="1:82" x14ac:dyDescent="0.25">
      <c r="A11" s="80" t="s">
        <v>2742</v>
      </c>
      <c r="L11" s="101">
        <v>0.23899999999999999</v>
      </c>
      <c r="M11" s="101">
        <v>0.61699999999999999</v>
      </c>
      <c r="N11" s="101">
        <v>0.23899999999999999</v>
      </c>
      <c r="O11">
        <v>4.2999999999999997E-2</v>
      </c>
      <c r="P11">
        <v>4.2999999999999997E-2</v>
      </c>
      <c r="Q11">
        <v>3.7999999999999999E-2</v>
      </c>
      <c r="R11">
        <v>0.17799999999999999</v>
      </c>
      <c r="S11">
        <v>-1</v>
      </c>
    </row>
    <row r="12" spans="1:82" x14ac:dyDescent="0.25">
      <c r="A12" s="80" t="s">
        <v>2743</v>
      </c>
      <c r="L12" s="101">
        <v>0.83799999999999997</v>
      </c>
      <c r="M12" s="101">
        <v>0.63700000000000001</v>
      </c>
      <c r="N12" s="101">
        <v>0.66300000000000003</v>
      </c>
      <c r="O12">
        <v>9.1999999999999998E-2</v>
      </c>
      <c r="P12">
        <v>9.1999999999999998E-2</v>
      </c>
      <c r="Q12">
        <v>3.7999999999999999E-2</v>
      </c>
      <c r="R12">
        <v>0.25600000000000001</v>
      </c>
      <c r="S12">
        <v>-1</v>
      </c>
    </row>
    <row r="13" spans="1:82" x14ac:dyDescent="0.25">
      <c r="A13" s="80" t="s">
        <v>2744</v>
      </c>
      <c r="L13" s="101">
        <v>0.184</v>
      </c>
      <c r="M13" s="101">
        <v>0.14099999999999999</v>
      </c>
      <c r="N13" s="101">
        <v>0.17499999999999999</v>
      </c>
      <c r="O13">
        <v>8.5000000000000006E-2</v>
      </c>
      <c r="P13">
        <v>8.5000000000000006E-2</v>
      </c>
      <c r="Q13">
        <v>4.1000000000000002E-2</v>
      </c>
      <c r="R13">
        <v>0.14099999999999999</v>
      </c>
      <c r="S13">
        <v>-1</v>
      </c>
    </row>
    <row r="14" spans="1:82" x14ac:dyDescent="0.25">
      <c r="A14" s="80" t="s">
        <v>2745</v>
      </c>
      <c r="L14" s="101">
        <v>0.182</v>
      </c>
      <c r="M14" s="101">
        <v>0.14099999999999999</v>
      </c>
      <c r="N14" s="101">
        <v>0.17199999999999999</v>
      </c>
      <c r="O14">
        <v>8.5000000000000006E-2</v>
      </c>
      <c r="P14">
        <v>8.5000000000000006E-2</v>
      </c>
      <c r="Q14">
        <v>4.1000000000000002E-2</v>
      </c>
      <c r="R14">
        <v>0.14099999999999999</v>
      </c>
      <c r="S14">
        <v>-1</v>
      </c>
    </row>
    <row r="15" spans="1:82" x14ac:dyDescent="0.25">
      <c r="A15" s="80" t="s">
        <v>2746</v>
      </c>
      <c r="L15" s="101">
        <v>42.671999999999997</v>
      </c>
      <c r="M15" s="101">
        <v>33.140999999999998</v>
      </c>
      <c r="N15" s="101">
        <v>40.350999999999999</v>
      </c>
      <c r="O15">
        <v>19.983000000000001</v>
      </c>
      <c r="P15">
        <v>19.983000000000001</v>
      </c>
      <c r="Q15">
        <v>9.6150000000000002</v>
      </c>
      <c r="R15">
        <v>33.140999999999998</v>
      </c>
      <c r="S15">
        <v>-1</v>
      </c>
    </row>
    <row r="16" spans="1:82" x14ac:dyDescent="0.25">
      <c r="A16" s="80" t="s">
        <v>2747</v>
      </c>
      <c r="L16" s="101">
        <v>64.608000000000004</v>
      </c>
      <c r="M16" s="101">
        <v>49.62</v>
      </c>
      <c r="N16" s="101">
        <v>61.274000000000001</v>
      </c>
      <c r="O16">
        <v>29.815000000000001</v>
      </c>
      <c r="P16">
        <v>29.815000000000001</v>
      </c>
      <c r="Q16">
        <v>14.396000000000001</v>
      </c>
      <c r="R16">
        <v>49.62</v>
      </c>
      <c r="S16">
        <v>-1</v>
      </c>
    </row>
    <row r="17" spans="1:29" x14ac:dyDescent="0.25">
      <c r="A17" s="80" t="s">
        <v>2748</v>
      </c>
      <c r="L17" s="101">
        <v>4.4420000000000002</v>
      </c>
      <c r="M17" s="101">
        <v>3.411</v>
      </c>
      <c r="N17" s="101">
        <v>4.2119999999999997</v>
      </c>
      <c r="O17">
        <v>2.0499999999999998</v>
      </c>
      <c r="P17">
        <v>2.0499999999999998</v>
      </c>
      <c r="Q17">
        <v>0.99</v>
      </c>
      <c r="R17">
        <v>3.411</v>
      </c>
      <c r="S17">
        <v>-1</v>
      </c>
    </row>
    <row r="18" spans="1:29" x14ac:dyDescent="0.25">
      <c r="A18" s="80" t="s">
        <v>2749</v>
      </c>
      <c r="T18">
        <v>6.0999999999999999E-2</v>
      </c>
      <c r="U18">
        <v>6.0999999999999999E-2</v>
      </c>
      <c r="V18">
        <v>2.3E-2</v>
      </c>
    </row>
    <row r="19" spans="1:29" x14ac:dyDescent="0.25">
      <c r="A19" s="80" t="s">
        <v>2750</v>
      </c>
      <c r="T19">
        <v>6.0999999999999999E-2</v>
      </c>
      <c r="U19">
        <v>6.0999999999999999E-2</v>
      </c>
      <c r="V19">
        <v>1.2999999999999999E-2</v>
      </c>
    </row>
    <row r="20" spans="1:29" x14ac:dyDescent="0.25">
      <c r="A20" s="80" t="s">
        <v>2751</v>
      </c>
      <c r="T20">
        <v>6.0999999999999999E-2</v>
      </c>
      <c r="U20">
        <v>6.0999999999999999E-2</v>
      </c>
      <c r="V20">
        <v>2.1999999999999999E-2</v>
      </c>
    </row>
    <row r="21" spans="1:29" x14ac:dyDescent="0.25">
      <c r="A21" s="80" t="s">
        <v>2752</v>
      </c>
      <c r="T21">
        <v>6.0999999999999999E-2</v>
      </c>
      <c r="U21">
        <v>6.0999999999999999E-2</v>
      </c>
      <c r="V21">
        <v>2.4E-2</v>
      </c>
    </row>
    <row r="22" spans="1:29" x14ac:dyDescent="0.25">
      <c r="A22" s="80" t="s">
        <v>2753</v>
      </c>
      <c r="T22">
        <v>1.9E-2</v>
      </c>
      <c r="U22">
        <v>1.9E-2</v>
      </c>
      <c r="V22">
        <v>3.4000000000000002E-2</v>
      </c>
    </row>
    <row r="23" spans="1:29" x14ac:dyDescent="0.25">
      <c r="A23" s="80" t="s">
        <v>2754</v>
      </c>
      <c r="T23">
        <v>1.9E-2</v>
      </c>
      <c r="U23">
        <v>1.9E-2</v>
      </c>
      <c r="V23">
        <v>3.3000000000000002E-2</v>
      </c>
    </row>
    <row r="24" spans="1:29" x14ac:dyDescent="0.25">
      <c r="A24" s="80" t="s">
        <v>2755</v>
      </c>
      <c r="T24">
        <v>19.827999999999999</v>
      </c>
      <c r="U24">
        <v>19.827999999999999</v>
      </c>
      <c r="V24">
        <v>35.603999999999999</v>
      </c>
    </row>
    <row r="25" spans="1:29" x14ac:dyDescent="0.25">
      <c r="A25" s="80" t="s">
        <v>2756</v>
      </c>
      <c r="T25">
        <v>30.154</v>
      </c>
      <c r="U25">
        <v>30.154</v>
      </c>
      <c r="V25">
        <v>52.097000000000001</v>
      </c>
    </row>
    <row r="26" spans="1:29" x14ac:dyDescent="0.25">
      <c r="A26" s="80" t="s">
        <v>2757</v>
      </c>
      <c r="W26">
        <v>1.9319999999999999</v>
      </c>
      <c r="X26">
        <v>2.016</v>
      </c>
      <c r="Y26">
        <v>2.0499999999999998</v>
      </c>
      <c r="Z26">
        <v>2.1640000000000001</v>
      </c>
      <c r="AA26">
        <v>3.3410000000000002</v>
      </c>
      <c r="AB26">
        <v>1.845</v>
      </c>
      <c r="AC26">
        <v>2.891</v>
      </c>
    </row>
    <row r="27" spans="1:29" x14ac:dyDescent="0.25">
      <c r="A27" s="80" t="s">
        <v>2758</v>
      </c>
      <c r="W27">
        <v>0.629</v>
      </c>
      <c r="X27">
        <v>0.74399999999999999</v>
      </c>
      <c r="Y27">
        <v>0.752</v>
      </c>
      <c r="Z27">
        <v>1.8169999999999999</v>
      </c>
      <c r="AA27">
        <v>4.6970000000000001</v>
      </c>
      <c r="AB27">
        <v>2.6</v>
      </c>
      <c r="AC27">
        <v>0.68300000000000005</v>
      </c>
    </row>
    <row r="28" spans="1:29" x14ac:dyDescent="0.25">
      <c r="A28" s="80" t="s">
        <v>2759</v>
      </c>
      <c r="W28">
        <v>1.4970000000000001</v>
      </c>
      <c r="X28">
        <v>3.0489999999999999</v>
      </c>
      <c r="Y28">
        <v>3.0489999999999999</v>
      </c>
      <c r="Z28">
        <v>3.4020000000000001</v>
      </c>
      <c r="AA28">
        <v>3.702</v>
      </c>
      <c r="AB28">
        <v>1.179</v>
      </c>
      <c r="AC28">
        <v>2.8860000000000001</v>
      </c>
    </row>
    <row r="29" spans="1:29" x14ac:dyDescent="0.25">
      <c r="A29" s="80" t="s">
        <v>2760</v>
      </c>
      <c r="W29">
        <v>1.667</v>
      </c>
      <c r="X29">
        <v>3.1230000000000002</v>
      </c>
      <c r="Y29">
        <v>3.1230000000000002</v>
      </c>
      <c r="Z29">
        <v>3.4020000000000001</v>
      </c>
      <c r="AA29">
        <v>1.0549999999999999</v>
      </c>
      <c r="AB29">
        <v>0.55800000000000005</v>
      </c>
      <c r="AC29">
        <v>3</v>
      </c>
    </row>
    <row r="30" spans="1:29" x14ac:dyDescent="0.25">
      <c r="A30" s="80" t="s">
        <v>2761</v>
      </c>
      <c r="W30">
        <v>3.8820000000000001</v>
      </c>
      <c r="X30">
        <v>4.2350000000000003</v>
      </c>
      <c r="Y30">
        <v>4.46</v>
      </c>
      <c r="Z30">
        <v>8.4689999999999994</v>
      </c>
      <c r="AA30">
        <v>18.841999999999999</v>
      </c>
      <c r="AB30">
        <v>3.8639999999999999</v>
      </c>
      <c r="AC30">
        <v>6.6280000000000001</v>
      </c>
    </row>
    <row r="31" spans="1:29" x14ac:dyDescent="0.25">
      <c r="A31" s="80" t="s">
        <v>2762</v>
      </c>
      <c r="W31">
        <v>0.19800000000000001</v>
      </c>
      <c r="X31">
        <v>2.8620000000000001</v>
      </c>
      <c r="Y31">
        <v>2.8809999999999998</v>
      </c>
      <c r="Z31">
        <v>3.891</v>
      </c>
      <c r="AA31">
        <v>6.3520000000000003</v>
      </c>
      <c r="AB31">
        <v>2.0299999999999998</v>
      </c>
      <c r="AC31">
        <v>0.48799999999999999</v>
      </c>
    </row>
    <row r="32" spans="1:29" x14ac:dyDescent="0.25">
      <c r="A32" s="80" t="s">
        <v>2763</v>
      </c>
      <c r="W32">
        <v>42.414000000000001</v>
      </c>
      <c r="X32">
        <v>46.27</v>
      </c>
      <c r="Y32">
        <v>48.731999999999999</v>
      </c>
      <c r="Z32">
        <v>92.540999999999997</v>
      </c>
      <c r="AA32">
        <v>205.87700000000001</v>
      </c>
      <c r="AB32">
        <v>42.219000000000001</v>
      </c>
      <c r="AC32">
        <v>72.423000000000002</v>
      </c>
    </row>
    <row r="33" spans="1:52" x14ac:dyDescent="0.25">
      <c r="A33" s="80" t="s">
        <v>2764</v>
      </c>
      <c r="AD33">
        <v>2E-3</v>
      </c>
    </row>
    <row r="34" spans="1:52" x14ac:dyDescent="0.25">
      <c r="A34" s="80" t="s">
        <v>2765</v>
      </c>
      <c r="AD34">
        <v>-1</v>
      </c>
    </row>
    <row r="35" spans="1:52" x14ac:dyDescent="0.25">
      <c r="A35" s="80" t="s">
        <v>2766</v>
      </c>
      <c r="AD35">
        <v>-1</v>
      </c>
    </row>
    <row r="36" spans="1:52" x14ac:dyDescent="0.25">
      <c r="A36" s="80" t="s">
        <v>2767</v>
      </c>
      <c r="AD36">
        <v>-1</v>
      </c>
    </row>
    <row r="37" spans="1:52" x14ac:dyDescent="0.25">
      <c r="A37" s="80" t="s">
        <v>2768</v>
      </c>
      <c r="AD37">
        <v>-1</v>
      </c>
    </row>
    <row r="38" spans="1:52" x14ac:dyDescent="0.25">
      <c r="A38" s="80" t="s">
        <v>2769</v>
      </c>
      <c r="AD38">
        <v>-1</v>
      </c>
    </row>
    <row r="39" spans="1:52" x14ac:dyDescent="0.25">
      <c r="A39" s="80" t="s">
        <v>2770</v>
      </c>
      <c r="AD39">
        <v>-1</v>
      </c>
    </row>
    <row r="40" spans="1:52" x14ac:dyDescent="0.25">
      <c r="A40" s="80" t="s">
        <v>2771</v>
      </c>
      <c r="AE40">
        <v>0.23300000000000001</v>
      </c>
      <c r="AF40">
        <v>0.48499999999999999</v>
      </c>
      <c r="AG40">
        <v>0.48499999999999999</v>
      </c>
      <c r="AH40">
        <v>0.47799999999999998</v>
      </c>
      <c r="AI40">
        <v>1.202</v>
      </c>
      <c r="AJ40">
        <v>1.171</v>
      </c>
      <c r="AK40">
        <v>1.202</v>
      </c>
    </row>
    <row r="41" spans="1:52" x14ac:dyDescent="0.25">
      <c r="A41" s="80" t="s">
        <v>2772</v>
      </c>
      <c r="AE41">
        <v>0.03</v>
      </c>
      <c r="AF41">
        <v>9.0999999999999998E-2</v>
      </c>
      <c r="AG41">
        <v>0.27300000000000002</v>
      </c>
      <c r="AH41">
        <v>0.14299999999999999</v>
      </c>
      <c r="AI41">
        <v>4.8000000000000001E-2</v>
      </c>
      <c r="AJ41">
        <v>3.3000000000000002E-2</v>
      </c>
      <c r="AK41">
        <v>0.06</v>
      </c>
    </row>
    <row r="42" spans="1:52" x14ac:dyDescent="0.25">
      <c r="A42" s="80" t="s">
        <v>2773</v>
      </c>
      <c r="AE42">
        <v>0.111</v>
      </c>
      <c r="AF42">
        <v>0.72699999999999998</v>
      </c>
      <c r="AG42">
        <v>0.749</v>
      </c>
      <c r="AH42">
        <v>0.27100000000000002</v>
      </c>
      <c r="AI42">
        <v>0.7</v>
      </c>
      <c r="AJ42">
        <v>0.503</v>
      </c>
      <c r="AK42">
        <v>0.72199999999999998</v>
      </c>
    </row>
    <row r="43" spans="1:52" x14ac:dyDescent="0.25">
      <c r="A43" s="80" t="s">
        <v>2774</v>
      </c>
      <c r="AE43">
        <v>9.5000000000000001E-2</v>
      </c>
      <c r="AF43">
        <v>1.4890000000000001</v>
      </c>
      <c r="AG43">
        <v>1.6060000000000001</v>
      </c>
      <c r="AH43">
        <v>0.28799999999999998</v>
      </c>
      <c r="AI43">
        <v>0.71699999999999997</v>
      </c>
      <c r="AJ43">
        <v>0.69899999999999995</v>
      </c>
      <c r="AK43">
        <v>0.73599999999999999</v>
      </c>
    </row>
    <row r="44" spans="1:52" x14ac:dyDescent="0.25">
      <c r="A44" s="80" t="s">
        <v>2775</v>
      </c>
      <c r="AE44">
        <v>0.17599999999999999</v>
      </c>
      <c r="AF44">
        <v>0.58499999999999996</v>
      </c>
      <c r="AG44">
        <v>0.59099999999999997</v>
      </c>
      <c r="AH44">
        <v>0.49399999999999999</v>
      </c>
      <c r="AI44">
        <v>0.51100000000000001</v>
      </c>
      <c r="AJ44">
        <v>0.503</v>
      </c>
      <c r="AK44">
        <v>0.51100000000000001</v>
      </c>
    </row>
    <row r="45" spans="1:52" x14ac:dyDescent="0.25">
      <c r="A45" s="80" t="s">
        <v>2776</v>
      </c>
      <c r="AE45">
        <v>0.12</v>
      </c>
      <c r="AF45">
        <v>0.73099999999999998</v>
      </c>
      <c r="AG45">
        <v>0.74099999999999999</v>
      </c>
      <c r="AH45">
        <v>0.61299999999999999</v>
      </c>
      <c r="AI45">
        <v>0.61799999999999999</v>
      </c>
      <c r="AJ45">
        <v>0.60099999999999998</v>
      </c>
      <c r="AK45">
        <v>0.61799999999999999</v>
      </c>
    </row>
    <row r="46" spans="1:52" x14ac:dyDescent="0.25">
      <c r="A46" s="80" t="s">
        <v>2777</v>
      </c>
      <c r="AE46">
        <v>41.59</v>
      </c>
      <c r="AF46">
        <v>137.995</v>
      </c>
      <c r="AG46">
        <v>139.548</v>
      </c>
      <c r="AH46">
        <v>116.508</v>
      </c>
      <c r="AI46">
        <v>120.554</v>
      </c>
      <c r="AJ46">
        <v>118.74</v>
      </c>
      <c r="AK46">
        <v>120.554</v>
      </c>
    </row>
    <row r="47" spans="1:52" x14ac:dyDescent="0.25">
      <c r="A47" s="80" t="s">
        <v>2778</v>
      </c>
      <c r="AE47">
        <v>35.973999999999997</v>
      </c>
      <c r="AF47">
        <v>219.41900000000001</v>
      </c>
      <c r="AG47">
        <v>222.51599999999999</v>
      </c>
      <c r="AH47">
        <v>183.946</v>
      </c>
      <c r="AI47">
        <v>185.49199999999999</v>
      </c>
      <c r="AJ47">
        <v>180.339</v>
      </c>
      <c r="AK47">
        <v>185.49199999999999</v>
      </c>
    </row>
    <row r="48" spans="1:52" x14ac:dyDescent="0.25">
      <c r="A48" s="80" t="s">
        <v>2779</v>
      </c>
      <c r="AL48">
        <v>4.7E-2</v>
      </c>
      <c r="AM48">
        <v>0.434</v>
      </c>
      <c r="AN48">
        <v>0.30399999999999999</v>
      </c>
      <c r="AO48">
        <v>0.30399999999999999</v>
      </c>
      <c r="AP48">
        <v>4.7E-2</v>
      </c>
      <c r="AQ48">
        <v>0.19</v>
      </c>
      <c r="AR48">
        <v>1.3759999999999999</v>
      </c>
      <c r="AS48">
        <v>7.6999999999999999E-2</v>
      </c>
      <c r="AT48">
        <v>0.30399999999999999</v>
      </c>
      <c r="AU48">
        <v>10.483000000000001</v>
      </c>
      <c r="AV48">
        <v>0.30399999999999999</v>
      </c>
      <c r="AW48">
        <v>0.05</v>
      </c>
      <c r="AX48">
        <v>9.0999999999999998E-2</v>
      </c>
      <c r="AY48">
        <v>0.30399999999999999</v>
      </c>
      <c r="AZ48">
        <v>0.26100000000000001</v>
      </c>
    </row>
    <row r="49" spans="1:57" x14ac:dyDescent="0.25">
      <c r="A49" s="80" t="s">
        <v>2780</v>
      </c>
      <c r="AL49">
        <v>4.7E-2</v>
      </c>
      <c r="AM49">
        <v>7.3999999999999996E-2</v>
      </c>
      <c r="AN49">
        <v>0.1</v>
      </c>
      <c r="AO49">
        <v>0.14899999999999999</v>
      </c>
      <c r="AP49">
        <v>4.7E-2</v>
      </c>
      <c r="AQ49">
        <v>0.19</v>
      </c>
      <c r="AR49">
        <v>1.1599999999999999</v>
      </c>
      <c r="AS49">
        <v>6.8000000000000005E-2</v>
      </c>
      <c r="AT49">
        <v>0.16500000000000001</v>
      </c>
      <c r="AU49">
        <v>10.134</v>
      </c>
      <c r="AV49">
        <v>0.16500000000000001</v>
      </c>
      <c r="AW49">
        <v>5.3999999999999999E-2</v>
      </c>
      <c r="AX49">
        <v>9.0999999999999998E-2</v>
      </c>
      <c r="AY49">
        <v>0.152</v>
      </c>
      <c r="AZ49">
        <v>0.26100000000000001</v>
      </c>
    </row>
    <row r="50" spans="1:57" x14ac:dyDescent="0.25">
      <c r="A50" s="80" t="s">
        <v>2781</v>
      </c>
      <c r="AL50">
        <v>4.7E-2</v>
      </c>
      <c r="AM50">
        <v>0.56799999999999995</v>
      </c>
      <c r="AN50">
        <v>0.50700000000000001</v>
      </c>
      <c r="AO50">
        <v>1.5429999999999999</v>
      </c>
      <c r="AP50">
        <v>4.7E-2</v>
      </c>
      <c r="AQ50">
        <v>0.19</v>
      </c>
      <c r="AR50">
        <v>4.7E-2</v>
      </c>
      <c r="AS50">
        <v>4.7E-2</v>
      </c>
      <c r="AT50">
        <v>0.29399999999999998</v>
      </c>
      <c r="AU50">
        <v>7.3999999999999996E-2</v>
      </c>
      <c r="AV50">
        <v>0.29399999999999998</v>
      </c>
      <c r="AW50">
        <v>0.05</v>
      </c>
      <c r="AX50">
        <v>9.0999999999999998E-2</v>
      </c>
      <c r="AY50">
        <v>0.58199999999999996</v>
      </c>
      <c r="AZ50">
        <v>0.26100000000000001</v>
      </c>
    </row>
    <row r="51" spans="1:57" x14ac:dyDescent="0.25">
      <c r="A51" s="80" t="s">
        <v>2782</v>
      </c>
      <c r="AL51">
        <v>4.7E-2</v>
      </c>
      <c r="AM51">
        <v>1.5429999999999999</v>
      </c>
      <c r="AN51">
        <v>0.50700000000000001</v>
      </c>
      <c r="AO51">
        <v>1.5429999999999999</v>
      </c>
      <c r="AP51">
        <v>4.7E-2</v>
      </c>
      <c r="AQ51">
        <v>0.19</v>
      </c>
      <c r="AR51">
        <v>4.343</v>
      </c>
      <c r="AS51">
        <v>0.11</v>
      </c>
      <c r="AT51">
        <v>0.29399999999999998</v>
      </c>
      <c r="AU51">
        <v>5.4290000000000003</v>
      </c>
      <c r="AV51">
        <v>0.29399999999999998</v>
      </c>
      <c r="AW51">
        <v>5.2999999999999999E-2</v>
      </c>
      <c r="AX51">
        <v>9.0999999999999998E-2</v>
      </c>
      <c r="AY51">
        <v>0.50700000000000001</v>
      </c>
      <c r="AZ51">
        <v>0.26100000000000001</v>
      </c>
    </row>
    <row r="52" spans="1:57" x14ac:dyDescent="0.25">
      <c r="A52" s="80" t="s">
        <v>2783</v>
      </c>
      <c r="AL52">
        <v>6.4000000000000001E-2</v>
      </c>
      <c r="AM52">
        <v>0.58399999999999996</v>
      </c>
      <c r="AN52">
        <v>0.50700000000000001</v>
      </c>
      <c r="AO52">
        <v>0.59099999999999997</v>
      </c>
      <c r="AP52">
        <v>6.4000000000000001E-2</v>
      </c>
      <c r="AQ52">
        <v>0.253</v>
      </c>
      <c r="AR52">
        <v>0.44400000000000001</v>
      </c>
      <c r="AS52">
        <v>0.11899999999999999</v>
      </c>
      <c r="AT52">
        <v>0.434</v>
      </c>
      <c r="AU52">
        <v>0.70899999999999996</v>
      </c>
      <c r="AV52">
        <v>0.434</v>
      </c>
      <c r="AW52">
        <v>7.3999999999999996E-2</v>
      </c>
      <c r="AX52">
        <v>9.1999999999999998E-2</v>
      </c>
      <c r="AY52">
        <v>0.51600000000000001</v>
      </c>
      <c r="AZ52">
        <v>0.128</v>
      </c>
    </row>
    <row r="53" spans="1:57" x14ac:dyDescent="0.25">
      <c r="A53" s="80" t="s">
        <v>2784</v>
      </c>
      <c r="AL53">
        <v>6.4000000000000001E-2</v>
      </c>
      <c r="AM53">
        <v>0.56599999999999995</v>
      </c>
      <c r="AN53">
        <v>0.50700000000000001</v>
      </c>
      <c r="AO53">
        <v>0.59099999999999997</v>
      </c>
      <c r="AP53">
        <v>6.4000000000000001E-2</v>
      </c>
      <c r="AQ53">
        <v>0.253</v>
      </c>
      <c r="AR53">
        <v>0.38100000000000001</v>
      </c>
      <c r="AS53">
        <v>0.12</v>
      </c>
      <c r="AT53">
        <v>0.434</v>
      </c>
      <c r="AU53">
        <v>0.68799999999999994</v>
      </c>
      <c r="AV53">
        <v>0.434</v>
      </c>
      <c r="AW53">
        <v>7.2999999999999995E-2</v>
      </c>
      <c r="AX53">
        <v>9.1999999999999998E-2</v>
      </c>
      <c r="AY53">
        <v>0.51400000000000001</v>
      </c>
      <c r="AZ53">
        <v>0.128</v>
      </c>
    </row>
    <row r="54" spans="1:57" x14ac:dyDescent="0.25">
      <c r="A54" s="80" t="s">
        <v>2785</v>
      </c>
      <c r="AL54">
        <v>9.6120000000000001</v>
      </c>
      <c r="AM54">
        <v>88.26</v>
      </c>
      <c r="AN54">
        <v>76.638999999999996</v>
      </c>
      <c r="AO54">
        <v>89.462000000000003</v>
      </c>
      <c r="AP54">
        <v>9.6120000000000001</v>
      </c>
      <c r="AQ54">
        <v>38.319000000000003</v>
      </c>
      <c r="AR54">
        <v>67.227000000000004</v>
      </c>
      <c r="AS54">
        <v>18.068000000000001</v>
      </c>
      <c r="AT54">
        <v>65.691000000000003</v>
      </c>
      <c r="AU54">
        <v>107.187</v>
      </c>
      <c r="AV54">
        <v>65.691000000000003</v>
      </c>
      <c r="AW54">
        <v>11.156000000000001</v>
      </c>
      <c r="AX54">
        <v>13.96</v>
      </c>
      <c r="AY54">
        <v>78.069999999999993</v>
      </c>
      <c r="AZ54">
        <v>19.378</v>
      </c>
    </row>
    <row r="55" spans="1:57" x14ac:dyDescent="0.25">
      <c r="A55" s="80" t="s">
        <v>2786</v>
      </c>
      <c r="BA55">
        <v>17.702000000000002</v>
      </c>
      <c r="BB55">
        <v>16.696000000000002</v>
      </c>
      <c r="BC55">
        <v>16.696000000000002</v>
      </c>
      <c r="BD55">
        <v>17.702000000000002</v>
      </c>
      <c r="BE55">
        <v>14.596</v>
      </c>
    </row>
    <row r="56" spans="1:57" x14ac:dyDescent="0.25">
      <c r="A56" s="80" t="s">
        <v>2787</v>
      </c>
      <c r="BA56">
        <v>0.15</v>
      </c>
      <c r="BB56">
        <v>0.14599999999999999</v>
      </c>
      <c r="BC56">
        <v>0.14599999999999999</v>
      </c>
      <c r="BD56">
        <v>0.15</v>
      </c>
      <c r="BE56">
        <v>0.14599999999999999</v>
      </c>
    </row>
    <row r="57" spans="1:57" x14ac:dyDescent="0.25">
      <c r="A57" s="80" t="s">
        <v>2788</v>
      </c>
      <c r="BA57">
        <v>7.9000000000000001E-2</v>
      </c>
      <c r="BB57">
        <v>9.5000000000000001E-2</v>
      </c>
      <c r="BC57">
        <v>9.5000000000000001E-2</v>
      </c>
      <c r="BD57">
        <v>7.9000000000000001E-2</v>
      </c>
      <c r="BE57">
        <v>5.6000000000000001E-2</v>
      </c>
    </row>
    <row r="58" spans="1:57" x14ac:dyDescent="0.25">
      <c r="A58" s="80" t="s">
        <v>2789</v>
      </c>
      <c r="BA58">
        <v>0.36299999999999999</v>
      </c>
      <c r="BB58">
        <v>0.13200000000000001</v>
      </c>
      <c r="BC58">
        <v>0.13200000000000001</v>
      </c>
      <c r="BD58">
        <v>0.36299999999999999</v>
      </c>
      <c r="BE58">
        <v>0.11700000000000001</v>
      </c>
    </row>
    <row r="59" spans="1:57" x14ac:dyDescent="0.25">
      <c r="A59" s="80" t="s">
        <v>2790</v>
      </c>
      <c r="BA59">
        <v>0.28100000000000003</v>
      </c>
      <c r="BB59">
        <v>0.13200000000000001</v>
      </c>
      <c r="BC59">
        <v>0.13200000000000001</v>
      </c>
      <c r="BD59">
        <v>0.28100000000000003</v>
      </c>
      <c r="BE59">
        <v>0.11600000000000001</v>
      </c>
    </row>
    <row r="60" spans="1:57" x14ac:dyDescent="0.25">
      <c r="A60" s="80" t="s">
        <v>2791</v>
      </c>
      <c r="BA60">
        <v>0.192</v>
      </c>
      <c r="BB60">
        <v>0.183</v>
      </c>
      <c r="BC60">
        <v>0.183</v>
      </c>
      <c r="BD60">
        <v>0.192</v>
      </c>
      <c r="BE60">
        <v>0.13300000000000001</v>
      </c>
    </row>
    <row r="61" spans="1:57" x14ac:dyDescent="0.25">
      <c r="A61" s="80" t="s">
        <v>2792</v>
      </c>
      <c r="BA61">
        <v>0.19400000000000001</v>
      </c>
      <c r="BB61">
        <v>0.183</v>
      </c>
      <c r="BC61">
        <v>0.183</v>
      </c>
      <c r="BD61">
        <v>0.19400000000000001</v>
      </c>
      <c r="BE61">
        <v>0.16</v>
      </c>
    </row>
    <row r="62" spans="1:57" x14ac:dyDescent="0.25">
      <c r="A62" s="80" t="s">
        <v>2793</v>
      </c>
      <c r="BA62">
        <v>43.517000000000003</v>
      </c>
      <c r="BB62">
        <v>41.43</v>
      </c>
      <c r="BC62">
        <v>41.43</v>
      </c>
      <c r="BD62">
        <v>43.517000000000003</v>
      </c>
      <c r="BE62">
        <v>30.058</v>
      </c>
    </row>
    <row r="63" spans="1:57" x14ac:dyDescent="0.25">
      <c r="A63" s="80" t="s">
        <v>2794</v>
      </c>
      <c r="BA63">
        <v>20.91</v>
      </c>
      <c r="BB63">
        <v>19.721</v>
      </c>
      <c r="BC63">
        <v>19.721</v>
      </c>
      <c r="BD63">
        <v>20.91</v>
      </c>
      <c r="BE63">
        <v>17.241</v>
      </c>
    </row>
    <row r="64" spans="1:57" x14ac:dyDescent="0.25">
      <c r="A64" s="80" t="s">
        <v>2795</v>
      </c>
      <c r="BA64">
        <v>0.15</v>
      </c>
      <c r="BB64">
        <v>0.14599999999999999</v>
      </c>
      <c r="BC64">
        <v>0.14599999999999999</v>
      </c>
      <c r="BD64">
        <v>0.15</v>
      </c>
      <c r="BE64">
        <v>0.14599999999999999</v>
      </c>
    </row>
    <row r="65" spans="1:74" x14ac:dyDescent="0.25">
      <c r="A65" s="80" t="s">
        <v>2796</v>
      </c>
      <c r="BF65">
        <v>15.959</v>
      </c>
      <c r="BG65">
        <v>14.263999999999999</v>
      </c>
      <c r="BH65">
        <v>15.824999999999999</v>
      </c>
    </row>
    <row r="66" spans="1:74" x14ac:dyDescent="0.25">
      <c r="A66" s="80" t="s">
        <v>2797</v>
      </c>
      <c r="BI66">
        <v>14.465</v>
      </c>
      <c r="BJ66">
        <v>7.1109999999999998</v>
      </c>
      <c r="BK66">
        <v>43.396000000000001</v>
      </c>
      <c r="BL66">
        <v>6.2839999999999998</v>
      </c>
      <c r="BM66">
        <v>-1</v>
      </c>
      <c r="BN66">
        <v>6.2489999999999997</v>
      </c>
      <c r="BO66">
        <v>-1</v>
      </c>
      <c r="BP66">
        <v>3.157</v>
      </c>
      <c r="BQ66">
        <v>54.567999999999998</v>
      </c>
      <c r="BR66">
        <v>9.3889999999999993</v>
      </c>
      <c r="BS66">
        <v>6.09</v>
      </c>
    </row>
    <row r="67" spans="1:74" x14ac:dyDescent="0.25">
      <c r="A67" s="80" t="s">
        <v>2798</v>
      </c>
      <c r="BI67">
        <v>9.9120000000000008</v>
      </c>
      <c r="BJ67">
        <v>1.8460000000000001</v>
      </c>
      <c r="BK67">
        <v>131.22200000000001</v>
      </c>
      <c r="BL67">
        <v>0.77300000000000002</v>
      </c>
      <c r="BM67">
        <v>3.0350000000000001</v>
      </c>
      <c r="BN67">
        <v>0.52800000000000002</v>
      </c>
      <c r="BO67">
        <v>-1</v>
      </c>
      <c r="BP67">
        <v>1.944</v>
      </c>
      <c r="BQ67">
        <v>131.22200000000001</v>
      </c>
      <c r="BR67">
        <v>4.484</v>
      </c>
      <c r="BS67">
        <v>3.0819999999999999</v>
      </c>
    </row>
    <row r="68" spans="1:74" x14ac:dyDescent="0.25">
      <c r="A68" s="80" t="s">
        <v>2799</v>
      </c>
      <c r="BI68">
        <v>23.553000000000001</v>
      </c>
      <c r="BJ68">
        <v>8.7200000000000006</v>
      </c>
      <c r="BK68">
        <v>122.474</v>
      </c>
      <c r="BL68">
        <v>7.2140000000000004</v>
      </c>
      <c r="BM68">
        <v>-1</v>
      </c>
      <c r="BN68">
        <v>4.0199999999999996</v>
      </c>
      <c r="BO68">
        <v>-1</v>
      </c>
      <c r="BP68">
        <v>3</v>
      </c>
      <c r="BQ68">
        <v>250.51499999999999</v>
      </c>
      <c r="BR68">
        <v>5.3250000000000002</v>
      </c>
      <c r="BS68">
        <v>6.585</v>
      </c>
    </row>
    <row r="69" spans="1:74" x14ac:dyDescent="0.25">
      <c r="A69" s="80" t="s">
        <v>2800</v>
      </c>
      <c r="BI69">
        <v>25.634</v>
      </c>
      <c r="BJ69">
        <v>12.997999999999999</v>
      </c>
      <c r="BK69">
        <v>137.78299999999999</v>
      </c>
      <c r="BL69">
        <v>6.8380000000000001</v>
      </c>
      <c r="BM69">
        <v>-1</v>
      </c>
      <c r="BN69">
        <v>4.8470000000000004</v>
      </c>
      <c r="BO69">
        <v>-1</v>
      </c>
      <c r="BP69">
        <v>6.6319999999999997</v>
      </c>
      <c r="BQ69">
        <v>61.237000000000002</v>
      </c>
      <c r="BR69">
        <v>17.608000000000001</v>
      </c>
      <c r="BS69">
        <v>5.7889999999999997</v>
      </c>
    </row>
    <row r="70" spans="1:74" x14ac:dyDescent="0.25">
      <c r="A70" s="80" t="s">
        <v>2801</v>
      </c>
      <c r="BI70">
        <v>7.3</v>
      </c>
      <c r="BJ70">
        <v>8.3510000000000009</v>
      </c>
      <c r="BK70">
        <v>12.166</v>
      </c>
      <c r="BL70">
        <v>8.2750000000000004</v>
      </c>
      <c r="BM70">
        <v>-1</v>
      </c>
      <c r="BN70">
        <v>7.6870000000000003</v>
      </c>
      <c r="BO70">
        <v>-1</v>
      </c>
      <c r="BP70">
        <v>4.5620000000000003</v>
      </c>
      <c r="BQ70">
        <v>17.010000000000002</v>
      </c>
      <c r="BR70">
        <v>4.2009999999999996</v>
      </c>
      <c r="BS70">
        <v>3.6819999999999999</v>
      </c>
    </row>
    <row r="71" spans="1:74" x14ac:dyDescent="0.25">
      <c r="A71" s="80" t="s">
        <v>2802</v>
      </c>
      <c r="BI71">
        <v>8.9039999999999999</v>
      </c>
      <c r="BJ71">
        <v>10.438000000000001</v>
      </c>
      <c r="BK71">
        <v>6.0970000000000004</v>
      </c>
      <c r="BL71">
        <v>9.9659999999999993</v>
      </c>
      <c r="BM71">
        <v>2.35</v>
      </c>
      <c r="BN71">
        <v>8.8040000000000003</v>
      </c>
      <c r="BO71">
        <v>-1</v>
      </c>
      <c r="BP71">
        <v>3.375</v>
      </c>
      <c r="BQ71">
        <v>7.1760000000000002</v>
      </c>
      <c r="BR71">
        <v>3.677</v>
      </c>
      <c r="BS71">
        <v>1.048</v>
      </c>
    </row>
    <row r="72" spans="1:74" x14ac:dyDescent="0.25">
      <c r="A72" s="80" t="s">
        <v>2803</v>
      </c>
      <c r="BT72">
        <v>2.3E-2</v>
      </c>
      <c r="BU72">
        <v>2.9000000000000001E-2</v>
      </c>
    </row>
    <row r="73" spans="1:74" x14ac:dyDescent="0.25">
      <c r="A73" s="80" t="s">
        <v>2804</v>
      </c>
      <c r="BT73">
        <v>0.17499999999999999</v>
      </c>
      <c r="BU73">
        <v>2.9000000000000001E-2</v>
      </c>
    </row>
    <row r="74" spans="1:74" x14ac:dyDescent="0.25">
      <c r="A74" s="80" t="s">
        <v>2805</v>
      </c>
      <c r="BT74">
        <v>0.04</v>
      </c>
      <c r="BU74">
        <v>1.0999999999999999E-2</v>
      </c>
    </row>
    <row r="75" spans="1:74" x14ac:dyDescent="0.25">
      <c r="A75" s="80" t="s">
        <v>2806</v>
      </c>
      <c r="BT75">
        <v>4.1000000000000002E-2</v>
      </c>
      <c r="BU75">
        <v>1.0999999999999999E-2</v>
      </c>
    </row>
    <row r="76" spans="1:74" x14ac:dyDescent="0.25">
      <c r="A76" s="80" t="s">
        <v>2807</v>
      </c>
      <c r="BT76">
        <v>4.2000000000000003E-2</v>
      </c>
      <c r="BU76">
        <v>4.0000000000000001E-3</v>
      </c>
    </row>
    <row r="77" spans="1:74" x14ac:dyDescent="0.25">
      <c r="A77" s="80" t="s">
        <v>2808</v>
      </c>
      <c r="BT77">
        <v>3.3000000000000002E-2</v>
      </c>
      <c r="BU77">
        <v>1.7999999999999999E-2</v>
      </c>
    </row>
    <row r="78" spans="1:74" x14ac:dyDescent="0.25">
      <c r="A78" s="80" t="s">
        <v>2809</v>
      </c>
      <c r="BT78">
        <v>159.04300000000001</v>
      </c>
      <c r="BU78">
        <v>87.454999999999998</v>
      </c>
    </row>
    <row r="79" spans="1:74" x14ac:dyDescent="0.25">
      <c r="A79" s="80" t="s">
        <v>2810</v>
      </c>
      <c r="BT79">
        <v>132.905</v>
      </c>
      <c r="BU79">
        <v>12.654</v>
      </c>
    </row>
    <row r="80" spans="1:74" x14ac:dyDescent="0.25">
      <c r="A80" s="80" t="s">
        <v>2811</v>
      </c>
      <c r="BV80">
        <v>7.3999999999999996E-2</v>
      </c>
    </row>
    <row r="81" spans="1:78" x14ac:dyDescent="0.25">
      <c r="A81" s="80" t="s">
        <v>2812</v>
      </c>
      <c r="BV81">
        <v>7.2999999999999995E-2</v>
      </c>
    </row>
    <row r="82" spans="1:78" x14ac:dyDescent="0.25">
      <c r="A82" s="80" t="s">
        <v>2813</v>
      </c>
      <c r="BV82">
        <v>0.17699999999999999</v>
      </c>
    </row>
    <row r="83" spans="1:78" x14ac:dyDescent="0.25">
      <c r="A83" s="80" t="s">
        <v>2814</v>
      </c>
      <c r="BV83">
        <v>0.16700000000000001</v>
      </c>
    </row>
    <row r="84" spans="1:78" x14ac:dyDescent="0.25">
      <c r="A84" s="80" t="s">
        <v>2815</v>
      </c>
      <c r="BV84">
        <v>0.14000000000000001</v>
      </c>
    </row>
    <row r="85" spans="1:78" x14ac:dyDescent="0.25">
      <c r="A85" s="80" t="s">
        <v>2816</v>
      </c>
      <c r="BV85">
        <v>0.13800000000000001</v>
      </c>
    </row>
    <row r="86" spans="1:78" x14ac:dyDescent="0.25">
      <c r="A86" s="80" t="s">
        <v>2817</v>
      </c>
      <c r="BV86">
        <v>14.962999999999999</v>
      </c>
    </row>
    <row r="87" spans="1:78" x14ac:dyDescent="0.25">
      <c r="A87" s="80" t="s">
        <v>2818</v>
      </c>
      <c r="BW87">
        <v>0.01</v>
      </c>
    </row>
    <row r="88" spans="1:78" x14ac:dyDescent="0.25">
      <c r="A88" s="80" t="s">
        <v>2819</v>
      </c>
      <c r="BW88">
        <v>5.0000000000000001E-3</v>
      </c>
    </row>
    <row r="89" spans="1:78" x14ac:dyDescent="0.25">
      <c r="A89" s="80" t="s">
        <v>2820</v>
      </c>
      <c r="BW89">
        <v>2.1000000000000001E-2</v>
      </c>
    </row>
    <row r="90" spans="1:78" x14ac:dyDescent="0.25">
      <c r="A90" s="80" t="s">
        <v>2821</v>
      </c>
      <c r="BW90">
        <v>1.4999999999999999E-2</v>
      </c>
    </row>
    <row r="91" spans="1:78" x14ac:dyDescent="0.25">
      <c r="A91" s="80" t="s">
        <v>2822</v>
      </c>
      <c r="BW91">
        <v>2.7E-2</v>
      </c>
    </row>
    <row r="92" spans="1:78" x14ac:dyDescent="0.25">
      <c r="A92" s="80" t="s">
        <v>2823</v>
      </c>
      <c r="BW92">
        <v>2.5999999999999999E-2</v>
      </c>
    </row>
    <row r="93" spans="1:78" x14ac:dyDescent="0.25">
      <c r="A93" s="80" t="s">
        <v>2824</v>
      </c>
      <c r="BW93">
        <v>6.3460000000000001</v>
      </c>
    </row>
    <row r="94" spans="1:78" x14ac:dyDescent="0.25">
      <c r="A94" s="80" t="s">
        <v>2825</v>
      </c>
      <c r="BX94">
        <v>0.13800000000000001</v>
      </c>
      <c r="BY94">
        <v>4.5999999999999999E-2</v>
      </c>
      <c r="BZ94">
        <v>4.5999999999999999E-2</v>
      </c>
    </row>
    <row r="95" spans="1:78" x14ac:dyDescent="0.25">
      <c r="A95" s="80" t="s">
        <v>2826</v>
      </c>
      <c r="BX95">
        <v>0.125</v>
      </c>
      <c r="BY95">
        <v>4.5999999999999999E-2</v>
      </c>
      <c r="BZ95">
        <v>4.5999999999999999E-2</v>
      </c>
    </row>
    <row r="96" spans="1:78" x14ac:dyDescent="0.25">
      <c r="A96" s="80" t="s">
        <v>2827</v>
      </c>
      <c r="BX96">
        <v>6.5000000000000002E-2</v>
      </c>
      <c r="BY96">
        <v>0.17100000000000001</v>
      </c>
      <c r="BZ96">
        <v>0.17100000000000001</v>
      </c>
    </row>
    <row r="97" spans="1:82" x14ac:dyDescent="0.25">
      <c r="A97" s="80" t="s">
        <v>2828</v>
      </c>
      <c r="BX97">
        <v>1.7999999999999999E-2</v>
      </c>
      <c r="BY97">
        <v>0.1</v>
      </c>
      <c r="BZ97">
        <v>0.1</v>
      </c>
    </row>
    <row r="98" spans="1:82" x14ac:dyDescent="0.25">
      <c r="A98" s="80" t="s">
        <v>2829</v>
      </c>
      <c r="BX98">
        <v>3.9E-2</v>
      </c>
      <c r="BY98">
        <v>0.22800000000000001</v>
      </c>
      <c r="BZ98">
        <v>0.22800000000000001</v>
      </c>
    </row>
    <row r="99" spans="1:82" x14ac:dyDescent="0.25">
      <c r="A99" s="80" t="s">
        <v>2830</v>
      </c>
      <c r="BX99">
        <v>0.16300000000000001</v>
      </c>
      <c r="BY99">
        <v>0.42199999999999999</v>
      </c>
      <c r="BZ99">
        <v>0.42199999999999999</v>
      </c>
    </row>
    <row r="100" spans="1:82" x14ac:dyDescent="0.25">
      <c r="A100" s="80" t="s">
        <v>2831</v>
      </c>
      <c r="BX100">
        <v>67.959999999999994</v>
      </c>
      <c r="BY100">
        <v>177.28700000000001</v>
      </c>
      <c r="BZ100">
        <v>177.28700000000001</v>
      </c>
    </row>
    <row r="101" spans="1:82" x14ac:dyDescent="0.25">
      <c r="A101" s="80" t="s">
        <v>2832</v>
      </c>
      <c r="BX101">
        <v>13.08</v>
      </c>
      <c r="BY101">
        <v>33.755000000000003</v>
      </c>
      <c r="BZ101">
        <v>33.755000000000003</v>
      </c>
    </row>
    <row r="102" spans="1:82" x14ac:dyDescent="0.25">
      <c r="A102" s="80" t="s">
        <v>2833</v>
      </c>
      <c r="CA102">
        <v>6.5919999999999996</v>
      </c>
      <c r="CB102">
        <v>1.137</v>
      </c>
      <c r="CC102">
        <v>15.212999999999999</v>
      </c>
      <c r="CD102">
        <v>13.798</v>
      </c>
    </row>
    <row r="103" spans="1:82" x14ac:dyDescent="0.25">
      <c r="A103" s="80" t="s">
        <v>2834</v>
      </c>
      <c r="CA103">
        <v>6.5919999999999996</v>
      </c>
      <c r="CB103">
        <v>0.59299999999999997</v>
      </c>
      <c r="CC103">
        <v>15.212999999999999</v>
      </c>
      <c r="CD103">
        <v>13.798</v>
      </c>
    </row>
    <row r="104" spans="1:82" x14ac:dyDescent="0.25">
      <c r="A104" s="80" t="s">
        <v>2835</v>
      </c>
      <c r="CA104">
        <v>4.8239999999999998</v>
      </c>
      <c r="CB104">
        <v>2.8660000000000001</v>
      </c>
      <c r="CC104">
        <v>1.8029999999999999</v>
      </c>
      <c r="CD104">
        <v>0.73</v>
      </c>
    </row>
    <row r="105" spans="1:82" x14ac:dyDescent="0.25">
      <c r="A105" s="80" t="s">
        <v>2836</v>
      </c>
      <c r="CA105">
        <v>3.64</v>
      </c>
      <c r="CB105">
        <v>2.8660000000000001</v>
      </c>
      <c r="CC105">
        <v>1.8029999999999999</v>
      </c>
      <c r="CD105">
        <v>0.70499999999999996</v>
      </c>
    </row>
    <row r="106" spans="1:82" x14ac:dyDescent="0.25">
      <c r="A106" s="80" t="s">
        <v>2837</v>
      </c>
      <c r="CA106">
        <v>0.98899999999999999</v>
      </c>
      <c r="CB106">
        <v>0.98899999999999999</v>
      </c>
      <c r="CC106">
        <v>0.79400000000000004</v>
      </c>
      <c r="CD106">
        <v>0.57899999999999996</v>
      </c>
    </row>
    <row r="107" spans="1:82" x14ac:dyDescent="0.25">
      <c r="A107" s="80" t="s">
        <v>2838</v>
      </c>
      <c r="CA107">
        <v>0.98899999999999999</v>
      </c>
      <c r="CB107">
        <v>0.98899999999999999</v>
      </c>
      <c r="CC107">
        <v>0.78600000000000003</v>
      </c>
      <c r="CD107">
        <v>0.57099999999999995</v>
      </c>
    </row>
    <row r="108" spans="1:82" x14ac:dyDescent="0.25">
      <c r="A108" s="80" t="s">
        <v>2839</v>
      </c>
      <c r="CA108">
        <v>333.78300000000002</v>
      </c>
      <c r="CB108">
        <v>262.834</v>
      </c>
      <c r="CC108">
        <v>165.37</v>
      </c>
      <c r="CD108">
        <v>64.616</v>
      </c>
    </row>
  </sheetData>
  <conditionalFormatting sqref="B2:CD108">
    <cfRule type="expression" dxfId="31" priority="1">
      <formula>B2&gt;$A$1</formula>
    </cfRule>
    <cfRule type="expression" dxfId="30" priority="2">
      <formula>B2&lt;0</formula>
    </cfRule>
    <cfRule type="expression" dxfId="29" priority="3">
      <formula>B2=""</formula>
    </cfRule>
  </conditionalFormatting>
  <pageMargins left="0.7" right="0.7" top="0.75" bottom="0.75" header="0.3" footer="0.3"/>
  <pageSetup orientation="portrai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7">
    <tabColor rgb="FFFFC000"/>
  </sheetPr>
  <dimension ref="A1:CD108"/>
  <sheetViews>
    <sheetView zoomScale="60" zoomScaleNormal="60" workbookViewId="0">
      <selection activeCell="H15" sqref="H15"/>
    </sheetView>
  </sheetViews>
  <sheetFormatPr baseColWidth="10" defaultColWidth="15.7109375" defaultRowHeight="15" x14ac:dyDescent="0.25"/>
  <cols>
    <col min="1" max="1" width="19.7109375" style="78" bestFit="1" customWidth="1"/>
    <col min="2" max="24" width="15.7109375" style="79" customWidth="1"/>
    <col min="25" max="16384" width="15.7109375" style="79"/>
  </cols>
  <sheetData>
    <row r="1" spans="1:82" s="78" customFormat="1" x14ac:dyDescent="0.25">
      <c r="B1" s="81" t="s">
        <v>217</v>
      </c>
      <c r="C1" s="81" t="s">
        <v>220</v>
      </c>
      <c r="D1" s="81" t="s">
        <v>221</v>
      </c>
      <c r="E1" s="81" t="s">
        <v>222</v>
      </c>
      <c r="F1" s="81" t="s">
        <v>223</v>
      </c>
      <c r="G1" s="81" t="s">
        <v>224</v>
      </c>
      <c r="H1" s="81" t="s">
        <v>225</v>
      </c>
      <c r="I1" s="81" t="s">
        <v>226</v>
      </c>
      <c r="J1" s="81" t="s">
        <v>227</v>
      </c>
      <c r="K1" s="81" t="s">
        <v>228</v>
      </c>
      <c r="L1" s="81" t="s">
        <v>229</v>
      </c>
      <c r="M1" s="81" t="s">
        <v>230</v>
      </c>
      <c r="N1" s="81" t="s">
        <v>231</v>
      </c>
      <c r="O1" s="81" t="s">
        <v>232</v>
      </c>
      <c r="P1" s="81" t="s">
        <v>233</v>
      </c>
      <c r="Q1" s="81" t="s">
        <v>234</v>
      </c>
      <c r="R1" s="81" t="s">
        <v>235</v>
      </c>
      <c r="S1" s="81" t="s">
        <v>236</v>
      </c>
      <c r="T1" s="81" t="s">
        <v>237</v>
      </c>
      <c r="U1" s="81" t="s">
        <v>238</v>
      </c>
      <c r="V1" s="81" t="s">
        <v>329</v>
      </c>
      <c r="W1" s="81" t="s">
        <v>240</v>
      </c>
      <c r="X1" s="81" t="s">
        <v>241</v>
      </c>
      <c r="Y1" s="81" t="s">
        <v>242</v>
      </c>
      <c r="Z1" s="81" t="s">
        <v>243</v>
      </c>
      <c r="AA1" s="81" t="s">
        <v>244</v>
      </c>
      <c r="AB1" s="81" t="s">
        <v>245</v>
      </c>
      <c r="AC1" s="81" t="s">
        <v>246</v>
      </c>
      <c r="AD1" s="81" t="s">
        <v>247</v>
      </c>
      <c r="AE1" s="81" t="s">
        <v>248</v>
      </c>
      <c r="AF1" s="81" t="s">
        <v>249</v>
      </c>
      <c r="AG1" s="81" t="s">
        <v>250</v>
      </c>
      <c r="AH1" s="81" t="s">
        <v>251</v>
      </c>
      <c r="AI1" s="81" t="s">
        <v>252</v>
      </c>
      <c r="AJ1" s="81" t="s">
        <v>253</v>
      </c>
      <c r="AK1" s="81" t="s">
        <v>254</v>
      </c>
      <c r="AL1" s="81" t="s">
        <v>255</v>
      </c>
      <c r="AM1" s="81" t="s">
        <v>256</v>
      </c>
      <c r="AN1" s="80" t="s">
        <v>257</v>
      </c>
      <c r="AO1" s="80" t="s">
        <v>258</v>
      </c>
      <c r="AP1" s="80" t="s">
        <v>259</v>
      </c>
      <c r="AQ1" s="80" t="s">
        <v>260</v>
      </c>
      <c r="AR1" s="80" t="s">
        <v>261</v>
      </c>
      <c r="AS1" s="80" t="s">
        <v>262</v>
      </c>
      <c r="AT1" s="80" t="s">
        <v>330</v>
      </c>
      <c r="AU1" s="80" t="s">
        <v>264</v>
      </c>
      <c r="AV1" s="80" t="s">
        <v>265</v>
      </c>
      <c r="AW1" s="80" t="s">
        <v>266</v>
      </c>
      <c r="AX1" s="80" t="s">
        <v>267</v>
      </c>
      <c r="AY1" s="80" t="s">
        <v>268</v>
      </c>
      <c r="AZ1" s="80" t="s">
        <v>269</v>
      </c>
      <c r="BA1" s="80" t="s">
        <v>270</v>
      </c>
      <c r="BB1" s="80" t="s">
        <v>271</v>
      </c>
      <c r="BC1" s="80" t="s">
        <v>272</v>
      </c>
      <c r="BD1" s="80" t="s">
        <v>273</v>
      </c>
      <c r="BE1" s="80" t="s">
        <v>274</v>
      </c>
      <c r="BF1" s="80" t="s">
        <v>275</v>
      </c>
      <c r="BG1" s="80" t="s">
        <v>276</v>
      </c>
      <c r="BH1" s="80" t="s">
        <v>277</v>
      </c>
      <c r="BI1" s="80" t="s">
        <v>278</v>
      </c>
      <c r="BJ1" s="80" t="s">
        <v>279</v>
      </c>
      <c r="BK1" s="80" t="s">
        <v>280</v>
      </c>
      <c r="BL1" s="80" t="s">
        <v>281</v>
      </c>
      <c r="BM1" s="80" t="s">
        <v>282</v>
      </c>
      <c r="BN1" s="80" t="s">
        <v>283</v>
      </c>
      <c r="BO1" s="80" t="s">
        <v>284</v>
      </c>
      <c r="BP1" s="80" t="s">
        <v>285</v>
      </c>
      <c r="BQ1" s="80" t="s">
        <v>286</v>
      </c>
      <c r="BR1" s="80" t="s">
        <v>287</v>
      </c>
      <c r="BS1" s="80" t="s">
        <v>288</v>
      </c>
      <c r="BT1" s="80" t="s">
        <v>289</v>
      </c>
      <c r="BU1" s="80" t="s">
        <v>290</v>
      </c>
      <c r="BV1" s="80" t="s">
        <v>331</v>
      </c>
      <c r="BW1" s="80" t="s">
        <v>292</v>
      </c>
      <c r="BX1" s="80" t="s">
        <v>293</v>
      </c>
      <c r="BY1" s="80" t="s">
        <v>294</v>
      </c>
      <c r="BZ1" s="80" t="s">
        <v>295</v>
      </c>
      <c r="CA1" s="80" t="s">
        <v>296</v>
      </c>
      <c r="CB1" s="80" t="s">
        <v>297</v>
      </c>
      <c r="CC1" s="80" t="s">
        <v>298</v>
      </c>
      <c r="CD1" s="80" t="s">
        <v>299</v>
      </c>
    </row>
    <row r="2" spans="1:82" x14ac:dyDescent="0.25">
      <c r="A2" s="81" t="s">
        <v>2733</v>
      </c>
      <c r="B2" s="79" t="s">
        <v>2840</v>
      </c>
      <c r="C2" s="79" t="s">
        <v>2841</v>
      </c>
      <c r="D2" s="79" t="s">
        <v>2842</v>
      </c>
      <c r="E2" s="79" t="s">
        <v>2843</v>
      </c>
      <c r="F2" s="79" t="s">
        <v>2844</v>
      </c>
      <c r="G2" s="79" t="s">
        <v>2845</v>
      </c>
      <c r="H2" s="79" t="s">
        <v>2846</v>
      </c>
      <c r="I2" t="s">
        <v>2847</v>
      </c>
      <c r="J2" t="s">
        <v>2848</v>
      </c>
      <c r="K2" t="s">
        <v>2849</v>
      </c>
    </row>
    <row r="3" spans="1:82" x14ac:dyDescent="0.25">
      <c r="A3" s="81" t="s">
        <v>2734</v>
      </c>
      <c r="B3" s="79" t="s">
        <v>2850</v>
      </c>
      <c r="C3" s="79" t="s">
        <v>2851</v>
      </c>
      <c r="D3" s="79" t="s">
        <v>2852</v>
      </c>
      <c r="E3" s="79" t="s">
        <v>2853</v>
      </c>
      <c r="F3" s="79" t="s">
        <v>2854</v>
      </c>
      <c r="G3" s="79" t="s">
        <v>2855</v>
      </c>
      <c r="H3" s="79" t="s">
        <v>2856</v>
      </c>
      <c r="I3" t="s">
        <v>2847</v>
      </c>
      <c r="J3" t="s">
        <v>2857</v>
      </c>
      <c r="K3" t="s">
        <v>2858</v>
      </c>
    </row>
    <row r="4" spans="1:82" x14ac:dyDescent="0.25">
      <c r="A4" s="81" t="s">
        <v>2735</v>
      </c>
      <c r="B4" s="79" t="s">
        <v>2859</v>
      </c>
      <c r="C4" s="79" t="s">
        <v>2860</v>
      </c>
      <c r="D4" s="79" t="s">
        <v>2861</v>
      </c>
      <c r="E4" s="79" t="s">
        <v>2862</v>
      </c>
      <c r="F4" s="79" t="s">
        <v>2863</v>
      </c>
      <c r="G4" s="79" t="s">
        <v>2864</v>
      </c>
      <c r="H4" s="79" t="s">
        <v>2865</v>
      </c>
      <c r="I4" t="s">
        <v>2847</v>
      </c>
      <c r="J4" t="s">
        <v>2866</v>
      </c>
      <c r="K4" t="s">
        <v>2867</v>
      </c>
    </row>
    <row r="5" spans="1:82" x14ac:dyDescent="0.25">
      <c r="A5" s="81" t="s">
        <v>2736</v>
      </c>
      <c r="B5" s="79" t="s">
        <v>2868</v>
      </c>
      <c r="C5" s="79" t="s">
        <v>2869</v>
      </c>
      <c r="D5" s="79" t="s">
        <v>2870</v>
      </c>
      <c r="E5" s="79" t="s">
        <v>2871</v>
      </c>
      <c r="F5" s="79" t="s">
        <v>2872</v>
      </c>
      <c r="G5" s="79" t="s">
        <v>2873</v>
      </c>
      <c r="H5" s="79" t="s">
        <v>2874</v>
      </c>
      <c r="I5" t="s">
        <v>2847</v>
      </c>
      <c r="J5" t="s">
        <v>2875</v>
      </c>
      <c r="K5" t="s">
        <v>2876</v>
      </c>
    </row>
    <row r="6" spans="1:82" x14ac:dyDescent="0.25">
      <c r="A6" s="81" t="s">
        <v>2737</v>
      </c>
      <c r="B6" s="79" t="s">
        <v>2877</v>
      </c>
      <c r="C6" s="79" t="s">
        <v>2878</v>
      </c>
      <c r="D6" s="79" t="s">
        <v>2879</v>
      </c>
      <c r="E6" s="79" t="s">
        <v>2880</v>
      </c>
      <c r="F6" s="79" t="s">
        <v>2881</v>
      </c>
      <c r="G6" s="79" t="s">
        <v>2882</v>
      </c>
      <c r="H6" s="79" t="s">
        <v>2883</v>
      </c>
      <c r="I6" t="s">
        <v>2884</v>
      </c>
      <c r="J6" t="s">
        <v>2885</v>
      </c>
      <c r="K6" t="s">
        <v>2886</v>
      </c>
    </row>
    <row r="7" spans="1:82" x14ac:dyDescent="0.25">
      <c r="A7" s="81" t="s">
        <v>2738</v>
      </c>
      <c r="B7" s="79" t="s">
        <v>2887</v>
      </c>
      <c r="C7" s="79" t="s">
        <v>2888</v>
      </c>
      <c r="D7" s="79" t="s">
        <v>2889</v>
      </c>
      <c r="E7" s="79" t="s">
        <v>2890</v>
      </c>
      <c r="F7" s="79" t="s">
        <v>2891</v>
      </c>
      <c r="G7" s="79" t="s">
        <v>2892</v>
      </c>
      <c r="H7" s="79" t="s">
        <v>2893</v>
      </c>
      <c r="I7" t="s">
        <v>2847</v>
      </c>
      <c r="J7" t="s">
        <v>2894</v>
      </c>
      <c r="K7" t="s">
        <v>2895</v>
      </c>
    </row>
    <row r="8" spans="1:82" x14ac:dyDescent="0.25">
      <c r="A8" s="81" t="s">
        <v>2739</v>
      </c>
      <c r="B8" s="79" t="s">
        <v>2896</v>
      </c>
      <c r="C8" s="79" t="s">
        <v>2897</v>
      </c>
      <c r="D8" s="79" t="s">
        <v>2898</v>
      </c>
      <c r="E8" s="79" t="s">
        <v>2899</v>
      </c>
      <c r="F8" s="79" t="s">
        <v>2900</v>
      </c>
      <c r="G8" s="79" t="s">
        <v>2901</v>
      </c>
      <c r="H8" s="79" t="s">
        <v>2902</v>
      </c>
      <c r="I8" t="s">
        <v>2903</v>
      </c>
      <c r="J8" t="s">
        <v>2904</v>
      </c>
      <c r="K8" t="s">
        <v>2905</v>
      </c>
    </row>
    <row r="9" spans="1:82" x14ac:dyDescent="0.25">
      <c r="A9" s="81" t="s">
        <v>2740</v>
      </c>
      <c r="L9" s="79" t="s">
        <v>2906</v>
      </c>
      <c r="M9" s="79" t="s">
        <v>2907</v>
      </c>
      <c r="N9" s="79" t="s">
        <v>2908</v>
      </c>
      <c r="O9" t="s">
        <v>2909</v>
      </c>
      <c r="P9" t="s">
        <v>2910</v>
      </c>
      <c r="Q9" t="s">
        <v>2911</v>
      </c>
      <c r="R9" t="s">
        <v>2912</v>
      </c>
      <c r="S9" t="s">
        <v>2913</v>
      </c>
    </row>
    <row r="10" spans="1:82" x14ac:dyDescent="0.25">
      <c r="A10" s="81" t="s">
        <v>2741</v>
      </c>
      <c r="L10" s="79" t="s">
        <v>2914</v>
      </c>
      <c r="M10" s="79" t="s">
        <v>2915</v>
      </c>
      <c r="N10" s="79" t="s">
        <v>2916</v>
      </c>
      <c r="O10" t="s">
        <v>2917</v>
      </c>
      <c r="P10" t="s">
        <v>2918</v>
      </c>
      <c r="Q10" t="s">
        <v>2919</v>
      </c>
      <c r="R10" t="s">
        <v>2920</v>
      </c>
      <c r="S10" t="s">
        <v>2847</v>
      </c>
    </row>
    <row r="11" spans="1:82" x14ac:dyDescent="0.25">
      <c r="A11" s="81" t="s">
        <v>2742</v>
      </c>
      <c r="L11" s="79" t="s">
        <v>2921</v>
      </c>
      <c r="M11" s="79" t="s">
        <v>2922</v>
      </c>
      <c r="N11" s="79" t="s">
        <v>2923</v>
      </c>
      <c r="O11" t="s">
        <v>2924</v>
      </c>
      <c r="P11" t="s">
        <v>2925</v>
      </c>
      <c r="Q11" t="s">
        <v>2926</v>
      </c>
      <c r="R11" t="s">
        <v>2927</v>
      </c>
      <c r="S11" t="s">
        <v>2847</v>
      </c>
    </row>
    <row r="12" spans="1:82" x14ac:dyDescent="0.25">
      <c r="A12" s="81" t="s">
        <v>2743</v>
      </c>
      <c r="L12" s="79" t="s">
        <v>2928</v>
      </c>
      <c r="M12" s="79" t="s">
        <v>2929</v>
      </c>
      <c r="N12" s="79" t="s">
        <v>2930</v>
      </c>
      <c r="O12" t="s">
        <v>2931</v>
      </c>
      <c r="P12" t="s">
        <v>2932</v>
      </c>
      <c r="Q12" t="s">
        <v>2933</v>
      </c>
      <c r="R12" t="s">
        <v>2934</v>
      </c>
      <c r="S12" t="s">
        <v>2847</v>
      </c>
    </row>
    <row r="13" spans="1:82" x14ac:dyDescent="0.25">
      <c r="A13" s="81" t="s">
        <v>2744</v>
      </c>
      <c r="L13" s="79" t="s">
        <v>2935</v>
      </c>
      <c r="M13" s="79" t="s">
        <v>2936</v>
      </c>
      <c r="N13" s="79" t="s">
        <v>2937</v>
      </c>
      <c r="O13" t="s">
        <v>2938</v>
      </c>
      <c r="P13" t="s">
        <v>2939</v>
      </c>
      <c r="Q13" t="s">
        <v>2940</v>
      </c>
      <c r="R13" t="s">
        <v>2941</v>
      </c>
      <c r="S13" t="s">
        <v>2847</v>
      </c>
    </row>
    <row r="14" spans="1:82" x14ac:dyDescent="0.25">
      <c r="A14" s="81" t="s">
        <v>2745</v>
      </c>
      <c r="L14" s="79" t="s">
        <v>2942</v>
      </c>
      <c r="M14" s="79" t="s">
        <v>2943</v>
      </c>
      <c r="N14" s="79" t="s">
        <v>2944</v>
      </c>
      <c r="O14" t="s">
        <v>2945</v>
      </c>
      <c r="P14" t="s">
        <v>2946</v>
      </c>
      <c r="Q14" t="s">
        <v>2947</v>
      </c>
      <c r="R14" t="s">
        <v>2948</v>
      </c>
      <c r="S14" t="s">
        <v>2847</v>
      </c>
    </row>
    <row r="15" spans="1:82" x14ac:dyDescent="0.25">
      <c r="A15" s="81" t="s">
        <v>2746</v>
      </c>
      <c r="L15" s="79" t="s">
        <v>2949</v>
      </c>
      <c r="M15" s="79" t="s">
        <v>2950</v>
      </c>
      <c r="N15" s="79" t="s">
        <v>2951</v>
      </c>
      <c r="O15" t="s">
        <v>2952</v>
      </c>
      <c r="P15" t="s">
        <v>2953</v>
      </c>
      <c r="Q15" t="s">
        <v>2954</v>
      </c>
      <c r="R15" t="s">
        <v>2955</v>
      </c>
      <c r="S15" t="s">
        <v>2847</v>
      </c>
    </row>
    <row r="16" spans="1:82" x14ac:dyDescent="0.25">
      <c r="A16" s="81" t="s">
        <v>2747</v>
      </c>
      <c r="L16" s="79" t="s">
        <v>2956</v>
      </c>
      <c r="M16" s="79" t="s">
        <v>2957</v>
      </c>
      <c r="N16" s="79" t="s">
        <v>2958</v>
      </c>
      <c r="O16" t="s">
        <v>2959</v>
      </c>
      <c r="P16" t="s">
        <v>2960</v>
      </c>
      <c r="Q16" t="s">
        <v>2961</v>
      </c>
      <c r="R16" t="s">
        <v>2962</v>
      </c>
      <c r="S16" t="s">
        <v>2847</v>
      </c>
    </row>
    <row r="17" spans="1:29" x14ac:dyDescent="0.25">
      <c r="A17" s="81" t="s">
        <v>2748</v>
      </c>
      <c r="L17" s="79" t="s">
        <v>2963</v>
      </c>
      <c r="M17" s="79" t="s">
        <v>2964</v>
      </c>
      <c r="N17" s="79" t="s">
        <v>2965</v>
      </c>
      <c r="O17" t="s">
        <v>2966</v>
      </c>
      <c r="P17" t="s">
        <v>2967</v>
      </c>
      <c r="Q17" t="s">
        <v>2968</v>
      </c>
      <c r="R17" t="s">
        <v>2969</v>
      </c>
      <c r="S17" t="s">
        <v>2847</v>
      </c>
    </row>
    <row r="18" spans="1:29" x14ac:dyDescent="0.25">
      <c r="A18" s="81" t="s">
        <v>2749</v>
      </c>
      <c r="T18" t="s">
        <v>2970</v>
      </c>
      <c r="U18" t="s">
        <v>2970</v>
      </c>
      <c r="V18" t="s">
        <v>2971</v>
      </c>
    </row>
    <row r="19" spans="1:29" x14ac:dyDescent="0.25">
      <c r="A19" s="81" t="s">
        <v>2750</v>
      </c>
      <c r="T19" t="s">
        <v>2972</v>
      </c>
      <c r="U19" t="s">
        <v>2972</v>
      </c>
      <c r="V19" t="s">
        <v>2973</v>
      </c>
    </row>
    <row r="20" spans="1:29" x14ac:dyDescent="0.25">
      <c r="A20" s="81" t="s">
        <v>2751</v>
      </c>
      <c r="T20" t="s">
        <v>2974</v>
      </c>
      <c r="U20" t="s">
        <v>2974</v>
      </c>
      <c r="V20" t="s">
        <v>2975</v>
      </c>
    </row>
    <row r="21" spans="1:29" x14ac:dyDescent="0.25">
      <c r="A21" s="81" t="s">
        <v>2752</v>
      </c>
      <c r="T21" t="s">
        <v>2976</v>
      </c>
      <c r="U21" t="s">
        <v>2976</v>
      </c>
      <c r="V21" t="s">
        <v>2977</v>
      </c>
    </row>
    <row r="22" spans="1:29" x14ac:dyDescent="0.25">
      <c r="A22" s="81" t="s">
        <v>2753</v>
      </c>
      <c r="T22" t="s">
        <v>2978</v>
      </c>
      <c r="U22" t="s">
        <v>2978</v>
      </c>
      <c r="V22" t="s">
        <v>2979</v>
      </c>
    </row>
    <row r="23" spans="1:29" x14ac:dyDescent="0.25">
      <c r="A23" s="81" t="s">
        <v>2754</v>
      </c>
      <c r="T23" t="s">
        <v>2980</v>
      </c>
      <c r="U23" t="s">
        <v>2980</v>
      </c>
      <c r="V23" t="s">
        <v>2981</v>
      </c>
    </row>
    <row r="24" spans="1:29" x14ac:dyDescent="0.25">
      <c r="A24" s="81" t="s">
        <v>2755</v>
      </c>
      <c r="T24" t="s">
        <v>2982</v>
      </c>
      <c r="U24" t="s">
        <v>2982</v>
      </c>
      <c r="V24" t="s">
        <v>2983</v>
      </c>
    </row>
    <row r="25" spans="1:29" x14ac:dyDescent="0.25">
      <c r="A25" s="81" t="s">
        <v>2756</v>
      </c>
      <c r="T25" t="s">
        <v>2984</v>
      </c>
      <c r="U25" t="s">
        <v>2984</v>
      </c>
      <c r="V25" t="s">
        <v>2985</v>
      </c>
    </row>
    <row r="26" spans="1:29" x14ac:dyDescent="0.25">
      <c r="A26" s="81" t="s">
        <v>2757</v>
      </c>
      <c r="W26" t="s">
        <v>2986</v>
      </c>
      <c r="X26" t="s">
        <v>2987</v>
      </c>
      <c r="Y26" t="s">
        <v>2988</v>
      </c>
      <c r="Z26" t="s">
        <v>2989</v>
      </c>
      <c r="AA26" t="s">
        <v>2990</v>
      </c>
      <c r="AB26" t="s">
        <v>2991</v>
      </c>
      <c r="AC26" t="s">
        <v>2992</v>
      </c>
    </row>
    <row r="27" spans="1:29" x14ac:dyDescent="0.25">
      <c r="A27" s="81" t="s">
        <v>2758</v>
      </c>
      <c r="W27" t="s">
        <v>2993</v>
      </c>
      <c r="X27" t="s">
        <v>2994</v>
      </c>
      <c r="Y27" t="s">
        <v>2995</v>
      </c>
      <c r="Z27" t="s">
        <v>2996</v>
      </c>
      <c r="AA27" t="s">
        <v>2997</v>
      </c>
      <c r="AB27" t="s">
        <v>2998</v>
      </c>
      <c r="AC27" t="s">
        <v>2999</v>
      </c>
    </row>
    <row r="28" spans="1:29" x14ac:dyDescent="0.25">
      <c r="A28" s="81" t="s">
        <v>2759</v>
      </c>
      <c r="W28" t="s">
        <v>3000</v>
      </c>
      <c r="X28" t="s">
        <v>3001</v>
      </c>
      <c r="Y28" t="s">
        <v>3002</v>
      </c>
      <c r="Z28" t="s">
        <v>3003</v>
      </c>
      <c r="AA28" t="s">
        <v>3004</v>
      </c>
      <c r="AB28" t="s">
        <v>3005</v>
      </c>
      <c r="AC28" t="s">
        <v>3006</v>
      </c>
    </row>
    <row r="29" spans="1:29" x14ac:dyDescent="0.25">
      <c r="A29" s="81" t="s">
        <v>2760</v>
      </c>
      <c r="W29" t="s">
        <v>3007</v>
      </c>
      <c r="X29" t="s">
        <v>3008</v>
      </c>
      <c r="Y29" t="s">
        <v>3009</v>
      </c>
      <c r="Z29" t="s">
        <v>3010</v>
      </c>
      <c r="AA29" t="s">
        <v>3011</v>
      </c>
      <c r="AB29" t="s">
        <v>3012</v>
      </c>
      <c r="AC29" t="s">
        <v>3013</v>
      </c>
    </row>
    <row r="30" spans="1:29" x14ac:dyDescent="0.25">
      <c r="A30" s="81" t="s">
        <v>2761</v>
      </c>
      <c r="W30" t="s">
        <v>3014</v>
      </c>
      <c r="X30" t="s">
        <v>3015</v>
      </c>
      <c r="Y30" t="s">
        <v>3016</v>
      </c>
      <c r="Z30" t="s">
        <v>3017</v>
      </c>
      <c r="AA30" t="s">
        <v>3018</v>
      </c>
      <c r="AB30" t="s">
        <v>3019</v>
      </c>
      <c r="AC30" t="s">
        <v>3020</v>
      </c>
    </row>
    <row r="31" spans="1:29" x14ac:dyDescent="0.25">
      <c r="A31" s="81" t="s">
        <v>2762</v>
      </c>
      <c r="W31" t="s">
        <v>3021</v>
      </c>
      <c r="X31" t="s">
        <v>3022</v>
      </c>
      <c r="Y31" t="s">
        <v>3023</v>
      </c>
      <c r="Z31" t="s">
        <v>3024</v>
      </c>
      <c r="AA31" t="s">
        <v>3025</v>
      </c>
      <c r="AB31" t="s">
        <v>3026</v>
      </c>
      <c r="AC31" t="s">
        <v>3027</v>
      </c>
    </row>
    <row r="32" spans="1:29" x14ac:dyDescent="0.25">
      <c r="A32" s="81" t="s">
        <v>2763</v>
      </c>
      <c r="W32" t="s">
        <v>3028</v>
      </c>
      <c r="X32" t="s">
        <v>3029</v>
      </c>
      <c r="Y32" t="s">
        <v>3030</v>
      </c>
      <c r="Z32" t="s">
        <v>3031</v>
      </c>
      <c r="AA32" t="s">
        <v>3032</v>
      </c>
      <c r="AB32" t="s">
        <v>3033</v>
      </c>
      <c r="AC32" t="s">
        <v>3034</v>
      </c>
    </row>
    <row r="33" spans="1:52" x14ac:dyDescent="0.25">
      <c r="A33" s="81" t="s">
        <v>2764</v>
      </c>
      <c r="AD33" t="s">
        <v>3035</v>
      </c>
    </row>
    <row r="34" spans="1:52" x14ac:dyDescent="0.25">
      <c r="A34" s="81" t="s">
        <v>2765</v>
      </c>
      <c r="AD34" t="s">
        <v>2847</v>
      </c>
    </row>
    <row r="35" spans="1:52" x14ac:dyDescent="0.25">
      <c r="A35" s="81" t="s">
        <v>2766</v>
      </c>
      <c r="AD35" t="s">
        <v>2847</v>
      </c>
    </row>
    <row r="36" spans="1:52" x14ac:dyDescent="0.25">
      <c r="A36" s="81" t="s">
        <v>2767</v>
      </c>
      <c r="AD36" t="s">
        <v>2847</v>
      </c>
    </row>
    <row r="37" spans="1:52" x14ac:dyDescent="0.25">
      <c r="A37" s="81" t="s">
        <v>2768</v>
      </c>
      <c r="AD37" t="s">
        <v>2847</v>
      </c>
    </row>
    <row r="38" spans="1:52" x14ac:dyDescent="0.25">
      <c r="A38" s="81" t="s">
        <v>2769</v>
      </c>
      <c r="AD38" t="s">
        <v>2847</v>
      </c>
    </row>
    <row r="39" spans="1:52" x14ac:dyDescent="0.25">
      <c r="A39" s="81" t="s">
        <v>2770</v>
      </c>
      <c r="AD39" t="s">
        <v>2847</v>
      </c>
    </row>
    <row r="40" spans="1:52" x14ac:dyDescent="0.25">
      <c r="A40" s="81" t="s">
        <v>2771</v>
      </c>
      <c r="AE40" t="s">
        <v>3036</v>
      </c>
      <c r="AF40" t="s">
        <v>3037</v>
      </c>
      <c r="AG40" t="s">
        <v>3038</v>
      </c>
      <c r="AH40" t="s">
        <v>3039</v>
      </c>
      <c r="AI40" t="s">
        <v>3040</v>
      </c>
      <c r="AJ40" t="s">
        <v>3041</v>
      </c>
      <c r="AK40" t="s">
        <v>3042</v>
      </c>
    </row>
    <row r="41" spans="1:52" x14ac:dyDescent="0.25">
      <c r="A41" s="81" t="s">
        <v>2772</v>
      </c>
      <c r="AE41" t="s">
        <v>3043</v>
      </c>
      <c r="AF41" t="s">
        <v>3044</v>
      </c>
      <c r="AG41" t="s">
        <v>3045</v>
      </c>
      <c r="AH41" t="s">
        <v>3046</v>
      </c>
      <c r="AI41" t="s">
        <v>3047</v>
      </c>
      <c r="AJ41" t="s">
        <v>3048</v>
      </c>
      <c r="AK41" t="s">
        <v>3049</v>
      </c>
    </row>
    <row r="42" spans="1:52" x14ac:dyDescent="0.25">
      <c r="A42" s="81" t="s">
        <v>2773</v>
      </c>
      <c r="AE42" t="s">
        <v>3050</v>
      </c>
      <c r="AF42" t="s">
        <v>3051</v>
      </c>
      <c r="AG42" t="s">
        <v>3052</v>
      </c>
      <c r="AH42" t="s">
        <v>3053</v>
      </c>
      <c r="AI42" t="s">
        <v>3054</v>
      </c>
      <c r="AJ42" t="s">
        <v>3055</v>
      </c>
      <c r="AK42" t="s">
        <v>3056</v>
      </c>
    </row>
    <row r="43" spans="1:52" x14ac:dyDescent="0.25">
      <c r="A43" s="81" t="s">
        <v>2774</v>
      </c>
      <c r="AE43" t="s">
        <v>3057</v>
      </c>
      <c r="AF43" t="s">
        <v>3058</v>
      </c>
      <c r="AG43" t="s">
        <v>3059</v>
      </c>
      <c r="AH43" t="s">
        <v>3060</v>
      </c>
      <c r="AI43" t="s">
        <v>3061</v>
      </c>
      <c r="AJ43" t="s">
        <v>3062</v>
      </c>
      <c r="AK43" t="s">
        <v>3063</v>
      </c>
    </row>
    <row r="44" spans="1:52" x14ac:dyDescent="0.25">
      <c r="A44" s="81" t="s">
        <v>2775</v>
      </c>
      <c r="AE44" t="s">
        <v>3064</v>
      </c>
      <c r="AF44" t="s">
        <v>3065</v>
      </c>
      <c r="AG44" t="s">
        <v>3066</v>
      </c>
      <c r="AH44" t="s">
        <v>3067</v>
      </c>
      <c r="AI44" t="s">
        <v>3068</v>
      </c>
      <c r="AJ44" t="s">
        <v>3069</v>
      </c>
      <c r="AK44" t="s">
        <v>3070</v>
      </c>
    </row>
    <row r="45" spans="1:52" x14ac:dyDescent="0.25">
      <c r="A45" s="81" t="s">
        <v>2776</v>
      </c>
      <c r="AE45" t="s">
        <v>3071</v>
      </c>
      <c r="AF45" t="s">
        <v>3072</v>
      </c>
      <c r="AG45" t="s">
        <v>3073</v>
      </c>
      <c r="AH45" t="s">
        <v>3074</v>
      </c>
      <c r="AI45" t="s">
        <v>3075</v>
      </c>
      <c r="AJ45" t="s">
        <v>3076</v>
      </c>
      <c r="AK45" t="s">
        <v>3077</v>
      </c>
    </row>
    <row r="46" spans="1:52" x14ac:dyDescent="0.25">
      <c r="A46" s="81" t="s">
        <v>2777</v>
      </c>
      <c r="AE46" t="s">
        <v>3078</v>
      </c>
      <c r="AF46" t="s">
        <v>3079</v>
      </c>
      <c r="AG46" t="s">
        <v>3080</v>
      </c>
      <c r="AH46" t="s">
        <v>3081</v>
      </c>
      <c r="AI46" t="s">
        <v>3082</v>
      </c>
      <c r="AJ46" t="s">
        <v>3083</v>
      </c>
      <c r="AK46" t="s">
        <v>3084</v>
      </c>
    </row>
    <row r="47" spans="1:52" x14ac:dyDescent="0.25">
      <c r="A47" s="81" t="s">
        <v>2778</v>
      </c>
      <c r="AE47" t="s">
        <v>3085</v>
      </c>
      <c r="AF47" t="s">
        <v>3086</v>
      </c>
      <c r="AG47" t="s">
        <v>3087</v>
      </c>
      <c r="AH47" t="s">
        <v>3088</v>
      </c>
      <c r="AI47" t="s">
        <v>3089</v>
      </c>
      <c r="AJ47" t="s">
        <v>3090</v>
      </c>
      <c r="AK47" t="s">
        <v>3091</v>
      </c>
    </row>
    <row r="48" spans="1:52" x14ac:dyDescent="0.25">
      <c r="A48" s="81" t="s">
        <v>2779</v>
      </c>
      <c r="AL48" t="s">
        <v>3092</v>
      </c>
      <c r="AM48" t="s">
        <v>3093</v>
      </c>
      <c r="AN48" t="s">
        <v>3094</v>
      </c>
      <c r="AO48" t="s">
        <v>3095</v>
      </c>
      <c r="AP48" t="s">
        <v>3092</v>
      </c>
      <c r="AQ48" t="s">
        <v>3096</v>
      </c>
      <c r="AR48" t="s">
        <v>3097</v>
      </c>
      <c r="AS48" t="s">
        <v>3098</v>
      </c>
      <c r="AT48" t="s">
        <v>3099</v>
      </c>
      <c r="AU48" t="s">
        <v>3100</v>
      </c>
      <c r="AV48" t="s">
        <v>3099</v>
      </c>
      <c r="AW48" t="s">
        <v>3101</v>
      </c>
      <c r="AX48" t="s">
        <v>3102</v>
      </c>
      <c r="AY48" t="s">
        <v>3103</v>
      </c>
      <c r="AZ48" t="s">
        <v>3104</v>
      </c>
    </row>
    <row r="49" spans="1:57" x14ac:dyDescent="0.25">
      <c r="A49" s="81" t="s">
        <v>2780</v>
      </c>
      <c r="AL49" t="s">
        <v>3105</v>
      </c>
      <c r="AM49" t="s">
        <v>3106</v>
      </c>
      <c r="AN49" t="s">
        <v>3107</v>
      </c>
      <c r="AO49" t="s">
        <v>3108</v>
      </c>
      <c r="AP49" t="s">
        <v>3105</v>
      </c>
      <c r="AQ49" t="s">
        <v>3109</v>
      </c>
      <c r="AR49" t="s">
        <v>3110</v>
      </c>
      <c r="AS49" t="s">
        <v>3111</v>
      </c>
      <c r="AT49" t="s">
        <v>3112</v>
      </c>
      <c r="AU49" t="s">
        <v>3113</v>
      </c>
      <c r="AV49" t="s">
        <v>3112</v>
      </c>
      <c r="AW49" t="s">
        <v>3114</v>
      </c>
      <c r="AX49" t="s">
        <v>3115</v>
      </c>
      <c r="AY49" t="s">
        <v>3116</v>
      </c>
      <c r="AZ49" t="s">
        <v>3117</v>
      </c>
    </row>
    <row r="50" spans="1:57" x14ac:dyDescent="0.25">
      <c r="A50" s="81" t="s">
        <v>2781</v>
      </c>
      <c r="AL50" t="s">
        <v>3118</v>
      </c>
      <c r="AM50" t="s">
        <v>3119</v>
      </c>
      <c r="AN50" t="s">
        <v>3120</v>
      </c>
      <c r="AO50" t="s">
        <v>3121</v>
      </c>
      <c r="AP50" t="s">
        <v>3118</v>
      </c>
      <c r="AQ50" t="s">
        <v>3122</v>
      </c>
      <c r="AR50" t="s">
        <v>3123</v>
      </c>
      <c r="AS50" t="s">
        <v>3124</v>
      </c>
      <c r="AT50" t="s">
        <v>3125</v>
      </c>
      <c r="AU50" t="s">
        <v>3126</v>
      </c>
      <c r="AV50" t="s">
        <v>3125</v>
      </c>
      <c r="AW50" t="s">
        <v>3127</v>
      </c>
      <c r="AX50" t="s">
        <v>3128</v>
      </c>
      <c r="AY50" t="s">
        <v>3129</v>
      </c>
      <c r="AZ50" t="s">
        <v>3130</v>
      </c>
    </row>
    <row r="51" spans="1:57" x14ac:dyDescent="0.25">
      <c r="A51" s="81" t="s">
        <v>2782</v>
      </c>
      <c r="AL51" t="s">
        <v>3131</v>
      </c>
      <c r="AM51" t="s">
        <v>3132</v>
      </c>
      <c r="AN51" t="s">
        <v>3133</v>
      </c>
      <c r="AO51" t="s">
        <v>3134</v>
      </c>
      <c r="AP51" t="s">
        <v>3131</v>
      </c>
      <c r="AQ51" t="s">
        <v>3135</v>
      </c>
      <c r="AR51" t="s">
        <v>3136</v>
      </c>
      <c r="AS51" t="s">
        <v>3137</v>
      </c>
      <c r="AT51" t="s">
        <v>3138</v>
      </c>
      <c r="AU51" t="s">
        <v>3139</v>
      </c>
      <c r="AV51" t="s">
        <v>3138</v>
      </c>
      <c r="AW51" t="s">
        <v>3140</v>
      </c>
      <c r="AX51" t="s">
        <v>3141</v>
      </c>
      <c r="AY51" t="s">
        <v>3142</v>
      </c>
      <c r="AZ51" t="s">
        <v>3143</v>
      </c>
    </row>
    <row r="52" spans="1:57" x14ac:dyDescent="0.25">
      <c r="A52" s="81" t="s">
        <v>2783</v>
      </c>
      <c r="AL52" t="s">
        <v>3144</v>
      </c>
      <c r="AM52" t="s">
        <v>3145</v>
      </c>
      <c r="AN52" t="s">
        <v>3146</v>
      </c>
      <c r="AO52" t="s">
        <v>3147</v>
      </c>
      <c r="AP52" t="s">
        <v>3144</v>
      </c>
      <c r="AQ52" t="s">
        <v>3148</v>
      </c>
      <c r="AR52" t="s">
        <v>3149</v>
      </c>
      <c r="AS52" t="s">
        <v>3150</v>
      </c>
      <c r="AT52" t="s">
        <v>3151</v>
      </c>
      <c r="AU52" t="s">
        <v>3152</v>
      </c>
      <c r="AV52" t="s">
        <v>3151</v>
      </c>
      <c r="AW52" t="s">
        <v>3153</v>
      </c>
      <c r="AX52" t="s">
        <v>3154</v>
      </c>
      <c r="AY52" t="s">
        <v>3155</v>
      </c>
      <c r="AZ52" t="s">
        <v>3156</v>
      </c>
    </row>
    <row r="53" spans="1:57" x14ac:dyDescent="0.25">
      <c r="A53" s="80" t="s">
        <v>2784</v>
      </c>
      <c r="AL53" t="s">
        <v>3157</v>
      </c>
      <c r="AM53" t="s">
        <v>3158</v>
      </c>
      <c r="AN53" t="s">
        <v>3159</v>
      </c>
      <c r="AO53" t="s">
        <v>3160</v>
      </c>
      <c r="AP53" t="s">
        <v>3157</v>
      </c>
      <c r="AQ53" t="s">
        <v>3161</v>
      </c>
      <c r="AR53" t="s">
        <v>3162</v>
      </c>
      <c r="AS53" t="s">
        <v>3163</v>
      </c>
      <c r="AT53" t="s">
        <v>3164</v>
      </c>
      <c r="AU53" t="s">
        <v>3165</v>
      </c>
      <c r="AV53" t="s">
        <v>3164</v>
      </c>
      <c r="AW53" t="s">
        <v>3166</v>
      </c>
      <c r="AX53" t="s">
        <v>3167</v>
      </c>
      <c r="AY53" t="s">
        <v>3168</v>
      </c>
      <c r="AZ53" t="s">
        <v>3169</v>
      </c>
    </row>
    <row r="54" spans="1:57" x14ac:dyDescent="0.25">
      <c r="A54" s="80" t="s">
        <v>2785</v>
      </c>
      <c r="AL54" t="s">
        <v>3170</v>
      </c>
      <c r="AM54" t="s">
        <v>3171</v>
      </c>
      <c r="AN54" t="s">
        <v>3172</v>
      </c>
      <c r="AO54" t="s">
        <v>3173</v>
      </c>
      <c r="AP54" t="s">
        <v>3170</v>
      </c>
      <c r="AQ54" t="s">
        <v>3174</v>
      </c>
      <c r="AR54" t="s">
        <v>3175</v>
      </c>
      <c r="AS54" t="s">
        <v>3176</v>
      </c>
      <c r="AT54" t="s">
        <v>3177</v>
      </c>
      <c r="AU54" t="s">
        <v>3178</v>
      </c>
      <c r="AV54" t="s">
        <v>3177</v>
      </c>
      <c r="AW54" t="s">
        <v>3179</v>
      </c>
      <c r="AX54" t="s">
        <v>3180</v>
      </c>
      <c r="AY54" t="s">
        <v>3181</v>
      </c>
      <c r="AZ54" t="s">
        <v>3182</v>
      </c>
    </row>
    <row r="55" spans="1:57" x14ac:dyDescent="0.25">
      <c r="A55" s="80" t="s">
        <v>2786</v>
      </c>
      <c r="BA55" t="s">
        <v>3183</v>
      </c>
      <c r="BB55" t="s">
        <v>3184</v>
      </c>
      <c r="BC55" t="s">
        <v>3184</v>
      </c>
      <c r="BD55" t="s">
        <v>3185</v>
      </c>
      <c r="BE55" t="s">
        <v>3186</v>
      </c>
    </row>
    <row r="56" spans="1:57" x14ac:dyDescent="0.25">
      <c r="A56" s="80" t="s">
        <v>2787</v>
      </c>
      <c r="BA56" t="s">
        <v>3187</v>
      </c>
      <c r="BB56" t="s">
        <v>3188</v>
      </c>
      <c r="BC56" t="s">
        <v>3188</v>
      </c>
      <c r="BD56" t="s">
        <v>3189</v>
      </c>
      <c r="BE56" t="s">
        <v>3190</v>
      </c>
    </row>
    <row r="57" spans="1:57" x14ac:dyDescent="0.25">
      <c r="A57" s="80" t="s">
        <v>2788</v>
      </c>
      <c r="BA57" t="s">
        <v>3191</v>
      </c>
      <c r="BB57" t="s">
        <v>3192</v>
      </c>
      <c r="BC57" t="s">
        <v>3192</v>
      </c>
      <c r="BD57" t="s">
        <v>3193</v>
      </c>
      <c r="BE57" t="s">
        <v>3194</v>
      </c>
    </row>
    <row r="58" spans="1:57" x14ac:dyDescent="0.25">
      <c r="A58" s="80" t="s">
        <v>2789</v>
      </c>
      <c r="BA58" t="s">
        <v>3195</v>
      </c>
      <c r="BB58" t="s">
        <v>3196</v>
      </c>
      <c r="BC58" t="s">
        <v>3196</v>
      </c>
      <c r="BD58" t="s">
        <v>3197</v>
      </c>
      <c r="BE58" t="s">
        <v>3198</v>
      </c>
    </row>
    <row r="59" spans="1:57" x14ac:dyDescent="0.25">
      <c r="A59" s="80" t="s">
        <v>2790</v>
      </c>
      <c r="BA59" t="s">
        <v>3199</v>
      </c>
      <c r="BB59" t="s">
        <v>3200</v>
      </c>
      <c r="BC59" t="s">
        <v>3200</v>
      </c>
      <c r="BD59" t="s">
        <v>3201</v>
      </c>
      <c r="BE59" t="s">
        <v>3202</v>
      </c>
    </row>
    <row r="60" spans="1:57" x14ac:dyDescent="0.25">
      <c r="A60" s="80" t="s">
        <v>2791</v>
      </c>
      <c r="BA60" t="s">
        <v>3203</v>
      </c>
      <c r="BB60" t="s">
        <v>3204</v>
      </c>
      <c r="BC60" t="s">
        <v>3204</v>
      </c>
      <c r="BD60" t="s">
        <v>3205</v>
      </c>
      <c r="BE60" t="s">
        <v>3206</v>
      </c>
    </row>
    <row r="61" spans="1:57" x14ac:dyDescent="0.25">
      <c r="A61" s="80" t="s">
        <v>2792</v>
      </c>
      <c r="BA61" t="s">
        <v>3207</v>
      </c>
      <c r="BB61" t="s">
        <v>3208</v>
      </c>
      <c r="BC61" t="s">
        <v>3208</v>
      </c>
      <c r="BD61" t="s">
        <v>3209</v>
      </c>
      <c r="BE61" t="s">
        <v>3210</v>
      </c>
    </row>
    <row r="62" spans="1:57" x14ac:dyDescent="0.25">
      <c r="A62" s="80" t="s">
        <v>2793</v>
      </c>
      <c r="BA62" t="s">
        <v>3211</v>
      </c>
      <c r="BB62" t="s">
        <v>3212</v>
      </c>
      <c r="BC62" t="s">
        <v>3212</v>
      </c>
      <c r="BD62" t="s">
        <v>3213</v>
      </c>
      <c r="BE62" t="s">
        <v>3214</v>
      </c>
    </row>
    <row r="63" spans="1:57" x14ac:dyDescent="0.25">
      <c r="A63" s="80" t="s">
        <v>2794</v>
      </c>
      <c r="BA63" t="s">
        <v>3215</v>
      </c>
      <c r="BB63" t="s">
        <v>3216</v>
      </c>
      <c r="BC63" t="s">
        <v>3216</v>
      </c>
      <c r="BD63" t="s">
        <v>3217</v>
      </c>
      <c r="BE63" t="s">
        <v>3218</v>
      </c>
    </row>
    <row r="64" spans="1:57" x14ac:dyDescent="0.25">
      <c r="A64" s="80" t="s">
        <v>2795</v>
      </c>
      <c r="BA64" t="s">
        <v>3187</v>
      </c>
      <c r="BB64" t="s">
        <v>3188</v>
      </c>
      <c r="BC64" t="s">
        <v>3188</v>
      </c>
      <c r="BD64" t="s">
        <v>3189</v>
      </c>
      <c r="BE64" t="s">
        <v>3190</v>
      </c>
    </row>
    <row r="65" spans="1:74" x14ac:dyDescent="0.25">
      <c r="A65" s="80" t="s">
        <v>2796</v>
      </c>
      <c r="BF65" t="s">
        <v>3219</v>
      </c>
      <c r="BG65" t="s">
        <v>3220</v>
      </c>
      <c r="BH65" t="s">
        <v>3221</v>
      </c>
    </row>
    <row r="66" spans="1:74" x14ac:dyDescent="0.25">
      <c r="A66" s="80" t="s">
        <v>2797</v>
      </c>
      <c r="BI66" t="s">
        <v>3222</v>
      </c>
      <c r="BJ66" t="s">
        <v>3223</v>
      </c>
      <c r="BK66" t="s">
        <v>3224</v>
      </c>
      <c r="BL66" t="s">
        <v>3225</v>
      </c>
      <c r="BM66" t="s">
        <v>2847</v>
      </c>
      <c r="BN66" t="s">
        <v>3226</v>
      </c>
      <c r="BO66" t="s">
        <v>2847</v>
      </c>
      <c r="BP66" t="s">
        <v>3227</v>
      </c>
      <c r="BQ66" t="s">
        <v>3228</v>
      </c>
      <c r="BR66" t="s">
        <v>3229</v>
      </c>
      <c r="BS66" t="s">
        <v>3230</v>
      </c>
    </row>
    <row r="67" spans="1:74" x14ac:dyDescent="0.25">
      <c r="A67" s="80" t="s">
        <v>2798</v>
      </c>
      <c r="BI67" t="s">
        <v>3231</v>
      </c>
      <c r="BJ67" t="s">
        <v>3232</v>
      </c>
      <c r="BK67" t="s">
        <v>3233</v>
      </c>
      <c r="BL67" t="s">
        <v>3234</v>
      </c>
      <c r="BM67" t="s">
        <v>3235</v>
      </c>
      <c r="BN67" t="s">
        <v>3236</v>
      </c>
      <c r="BO67" t="s">
        <v>2847</v>
      </c>
      <c r="BP67" t="s">
        <v>3237</v>
      </c>
      <c r="BQ67" t="s">
        <v>3238</v>
      </c>
      <c r="BR67" t="s">
        <v>3239</v>
      </c>
      <c r="BS67" t="s">
        <v>3240</v>
      </c>
    </row>
    <row r="68" spans="1:74" x14ac:dyDescent="0.25">
      <c r="A68" s="80" t="s">
        <v>2799</v>
      </c>
      <c r="BI68" t="s">
        <v>3241</v>
      </c>
      <c r="BJ68" t="s">
        <v>3242</v>
      </c>
      <c r="BK68" t="s">
        <v>3243</v>
      </c>
      <c r="BL68" t="s">
        <v>3244</v>
      </c>
      <c r="BM68" t="s">
        <v>2847</v>
      </c>
      <c r="BN68" t="s">
        <v>3245</v>
      </c>
      <c r="BO68" t="s">
        <v>2847</v>
      </c>
      <c r="BP68" t="s">
        <v>3246</v>
      </c>
      <c r="BQ68" t="s">
        <v>3247</v>
      </c>
      <c r="BR68" t="s">
        <v>3248</v>
      </c>
      <c r="BS68" t="s">
        <v>3249</v>
      </c>
    </row>
    <row r="69" spans="1:74" x14ac:dyDescent="0.25">
      <c r="A69" s="80" t="s">
        <v>2800</v>
      </c>
      <c r="BI69" t="s">
        <v>3250</v>
      </c>
      <c r="BJ69" t="s">
        <v>3251</v>
      </c>
      <c r="BK69" t="s">
        <v>3252</v>
      </c>
      <c r="BL69" t="s">
        <v>3253</v>
      </c>
      <c r="BM69" t="s">
        <v>2847</v>
      </c>
      <c r="BN69" t="s">
        <v>3254</v>
      </c>
      <c r="BO69" t="s">
        <v>2847</v>
      </c>
      <c r="BP69" t="s">
        <v>3255</v>
      </c>
      <c r="BQ69" t="s">
        <v>3256</v>
      </c>
      <c r="BR69" t="s">
        <v>3257</v>
      </c>
      <c r="BS69" t="s">
        <v>3258</v>
      </c>
    </row>
    <row r="70" spans="1:74" x14ac:dyDescent="0.25">
      <c r="A70" s="80" t="s">
        <v>2801</v>
      </c>
      <c r="BI70" t="s">
        <v>3259</v>
      </c>
      <c r="BJ70" t="s">
        <v>3260</v>
      </c>
      <c r="BK70" t="s">
        <v>3261</v>
      </c>
      <c r="BL70" t="s">
        <v>3262</v>
      </c>
      <c r="BM70" t="s">
        <v>2847</v>
      </c>
      <c r="BN70" t="s">
        <v>3263</v>
      </c>
      <c r="BO70" t="s">
        <v>2847</v>
      </c>
      <c r="BP70" t="s">
        <v>3264</v>
      </c>
      <c r="BQ70" t="s">
        <v>3265</v>
      </c>
      <c r="BR70" t="s">
        <v>3266</v>
      </c>
      <c r="BS70" t="s">
        <v>3267</v>
      </c>
    </row>
    <row r="71" spans="1:74" x14ac:dyDescent="0.25">
      <c r="A71" s="80" t="s">
        <v>2802</v>
      </c>
      <c r="BI71" t="s">
        <v>3268</v>
      </c>
      <c r="BJ71" t="s">
        <v>3269</v>
      </c>
      <c r="BK71" t="s">
        <v>3270</v>
      </c>
      <c r="BL71" t="s">
        <v>3271</v>
      </c>
      <c r="BM71" t="s">
        <v>3272</v>
      </c>
      <c r="BN71" t="s">
        <v>3273</v>
      </c>
      <c r="BO71" t="s">
        <v>2847</v>
      </c>
      <c r="BP71" t="s">
        <v>3274</v>
      </c>
      <c r="BQ71" t="s">
        <v>3275</v>
      </c>
      <c r="BR71" t="s">
        <v>3276</v>
      </c>
      <c r="BS71" t="s">
        <v>3277</v>
      </c>
    </row>
    <row r="72" spans="1:74" x14ac:dyDescent="0.25">
      <c r="A72" s="80" t="s">
        <v>2803</v>
      </c>
      <c r="BT72" t="s">
        <v>3278</v>
      </c>
      <c r="BU72" t="s">
        <v>3279</v>
      </c>
    </row>
    <row r="73" spans="1:74" x14ac:dyDescent="0.25">
      <c r="A73" s="80" t="s">
        <v>2804</v>
      </c>
      <c r="BT73" t="s">
        <v>3280</v>
      </c>
      <c r="BU73" t="s">
        <v>3281</v>
      </c>
    </row>
    <row r="74" spans="1:74" x14ac:dyDescent="0.25">
      <c r="A74" s="80" t="s">
        <v>2805</v>
      </c>
      <c r="BT74" t="s">
        <v>3282</v>
      </c>
      <c r="BU74" t="s">
        <v>3283</v>
      </c>
    </row>
    <row r="75" spans="1:74" x14ac:dyDescent="0.25">
      <c r="A75" s="80" t="s">
        <v>2806</v>
      </c>
      <c r="BT75" t="s">
        <v>3284</v>
      </c>
      <c r="BU75" t="s">
        <v>3285</v>
      </c>
    </row>
    <row r="76" spans="1:74" x14ac:dyDescent="0.25">
      <c r="A76" s="80" t="s">
        <v>2807</v>
      </c>
      <c r="BT76" t="s">
        <v>3286</v>
      </c>
      <c r="BU76" t="s">
        <v>3287</v>
      </c>
    </row>
    <row r="77" spans="1:74" x14ac:dyDescent="0.25">
      <c r="A77" s="80" t="s">
        <v>2808</v>
      </c>
      <c r="BT77" t="s">
        <v>3288</v>
      </c>
      <c r="BU77" t="s">
        <v>3289</v>
      </c>
    </row>
    <row r="78" spans="1:74" x14ac:dyDescent="0.25">
      <c r="A78" s="80" t="s">
        <v>2809</v>
      </c>
      <c r="BT78" t="s">
        <v>3290</v>
      </c>
      <c r="BU78" t="s">
        <v>3291</v>
      </c>
    </row>
    <row r="79" spans="1:74" x14ac:dyDescent="0.25">
      <c r="A79" s="80" t="s">
        <v>2810</v>
      </c>
      <c r="BT79" t="s">
        <v>3292</v>
      </c>
      <c r="BU79" t="s">
        <v>3293</v>
      </c>
    </row>
    <row r="80" spans="1:74" x14ac:dyDescent="0.25">
      <c r="A80" s="80" t="s">
        <v>2811</v>
      </c>
      <c r="BV80" t="s">
        <v>3294</v>
      </c>
    </row>
    <row r="81" spans="1:78" x14ac:dyDescent="0.25">
      <c r="A81" s="80" t="s">
        <v>2812</v>
      </c>
      <c r="BV81" t="s">
        <v>3295</v>
      </c>
    </row>
    <row r="82" spans="1:78" x14ac:dyDescent="0.25">
      <c r="A82" s="80" t="s">
        <v>2813</v>
      </c>
      <c r="BV82" t="s">
        <v>3296</v>
      </c>
    </row>
    <row r="83" spans="1:78" x14ac:dyDescent="0.25">
      <c r="A83" s="80" t="s">
        <v>2814</v>
      </c>
      <c r="BV83" t="s">
        <v>3297</v>
      </c>
    </row>
    <row r="84" spans="1:78" x14ac:dyDescent="0.25">
      <c r="A84" s="80" t="s">
        <v>2815</v>
      </c>
      <c r="BV84" t="s">
        <v>3298</v>
      </c>
    </row>
    <row r="85" spans="1:78" x14ac:dyDescent="0.25">
      <c r="A85" s="80" t="s">
        <v>2816</v>
      </c>
      <c r="BV85" t="s">
        <v>3299</v>
      </c>
    </row>
    <row r="86" spans="1:78" x14ac:dyDescent="0.25">
      <c r="A86" s="80" t="s">
        <v>2817</v>
      </c>
      <c r="BV86" t="s">
        <v>3300</v>
      </c>
    </row>
    <row r="87" spans="1:78" x14ac:dyDescent="0.25">
      <c r="A87" s="80" t="s">
        <v>2818</v>
      </c>
      <c r="BW87" t="s">
        <v>3301</v>
      </c>
    </row>
    <row r="88" spans="1:78" x14ac:dyDescent="0.25">
      <c r="A88" s="80" t="s">
        <v>2819</v>
      </c>
      <c r="BW88" t="s">
        <v>3302</v>
      </c>
    </row>
    <row r="89" spans="1:78" x14ac:dyDescent="0.25">
      <c r="A89" s="80" t="s">
        <v>2820</v>
      </c>
      <c r="BW89" t="s">
        <v>3303</v>
      </c>
    </row>
    <row r="90" spans="1:78" x14ac:dyDescent="0.25">
      <c r="A90" s="80" t="s">
        <v>2821</v>
      </c>
      <c r="BW90" t="s">
        <v>3304</v>
      </c>
    </row>
    <row r="91" spans="1:78" x14ac:dyDescent="0.25">
      <c r="A91" s="80" t="s">
        <v>2822</v>
      </c>
      <c r="BW91" t="s">
        <v>3305</v>
      </c>
    </row>
    <row r="92" spans="1:78" x14ac:dyDescent="0.25">
      <c r="A92" s="80" t="s">
        <v>2823</v>
      </c>
      <c r="BW92" t="s">
        <v>3306</v>
      </c>
    </row>
    <row r="93" spans="1:78" x14ac:dyDescent="0.25">
      <c r="A93" s="80" t="s">
        <v>2824</v>
      </c>
      <c r="BW93" t="s">
        <v>3307</v>
      </c>
    </row>
    <row r="94" spans="1:78" x14ac:dyDescent="0.25">
      <c r="A94" s="80" t="s">
        <v>2825</v>
      </c>
      <c r="BX94" t="s">
        <v>3308</v>
      </c>
      <c r="BY94" t="s">
        <v>3309</v>
      </c>
      <c r="BZ94" t="s">
        <v>3310</v>
      </c>
    </row>
    <row r="95" spans="1:78" x14ac:dyDescent="0.25">
      <c r="A95" s="80" t="s">
        <v>2826</v>
      </c>
      <c r="BX95" t="s">
        <v>3311</v>
      </c>
      <c r="BY95" t="s">
        <v>3312</v>
      </c>
      <c r="BZ95" t="s">
        <v>3313</v>
      </c>
    </row>
    <row r="96" spans="1:78" x14ac:dyDescent="0.25">
      <c r="A96" s="80" t="s">
        <v>2827</v>
      </c>
      <c r="BX96" t="s">
        <v>3314</v>
      </c>
      <c r="BY96" t="s">
        <v>3315</v>
      </c>
      <c r="BZ96" t="s">
        <v>3316</v>
      </c>
    </row>
    <row r="97" spans="1:82" x14ac:dyDescent="0.25">
      <c r="A97" s="80" t="s">
        <v>2828</v>
      </c>
      <c r="BX97" t="s">
        <v>3317</v>
      </c>
      <c r="BY97" t="s">
        <v>3318</v>
      </c>
      <c r="BZ97" t="s">
        <v>3319</v>
      </c>
    </row>
    <row r="98" spans="1:82" x14ac:dyDescent="0.25">
      <c r="A98" s="80" t="s">
        <v>2829</v>
      </c>
      <c r="BX98" t="s">
        <v>3320</v>
      </c>
      <c r="BY98" t="s">
        <v>3321</v>
      </c>
      <c r="BZ98" t="s">
        <v>3322</v>
      </c>
    </row>
    <row r="99" spans="1:82" x14ac:dyDescent="0.25">
      <c r="A99" s="80" t="s">
        <v>2830</v>
      </c>
      <c r="BX99" t="s">
        <v>3323</v>
      </c>
      <c r="BY99" t="s">
        <v>3324</v>
      </c>
      <c r="BZ99" t="s">
        <v>3325</v>
      </c>
    </row>
    <row r="100" spans="1:82" x14ac:dyDescent="0.25">
      <c r="A100" s="80" t="s">
        <v>2831</v>
      </c>
      <c r="BX100" t="s">
        <v>3326</v>
      </c>
      <c r="BY100" t="s">
        <v>3327</v>
      </c>
      <c r="BZ100" t="s">
        <v>3328</v>
      </c>
    </row>
    <row r="101" spans="1:82" x14ac:dyDescent="0.25">
      <c r="A101" s="80" t="s">
        <v>2832</v>
      </c>
      <c r="BX101" t="s">
        <v>3329</v>
      </c>
      <c r="BY101" t="s">
        <v>3330</v>
      </c>
      <c r="BZ101" t="s">
        <v>3331</v>
      </c>
    </row>
    <row r="102" spans="1:82" x14ac:dyDescent="0.25">
      <c r="A102" s="80" t="s">
        <v>2833</v>
      </c>
      <c r="CA102" t="s">
        <v>3332</v>
      </c>
      <c r="CB102" t="s">
        <v>3333</v>
      </c>
      <c r="CC102" t="s">
        <v>3334</v>
      </c>
      <c r="CD102" t="s">
        <v>3335</v>
      </c>
    </row>
    <row r="103" spans="1:82" x14ac:dyDescent="0.25">
      <c r="A103" s="80" t="s">
        <v>2834</v>
      </c>
      <c r="CA103" t="s">
        <v>3336</v>
      </c>
      <c r="CB103" t="s">
        <v>3337</v>
      </c>
      <c r="CC103" t="s">
        <v>3338</v>
      </c>
      <c r="CD103" t="s">
        <v>3339</v>
      </c>
    </row>
    <row r="104" spans="1:82" x14ac:dyDescent="0.25">
      <c r="A104" s="80" t="s">
        <v>2835</v>
      </c>
      <c r="CA104" t="s">
        <v>3340</v>
      </c>
      <c r="CB104" t="s">
        <v>3341</v>
      </c>
      <c r="CC104" t="s">
        <v>3342</v>
      </c>
      <c r="CD104" t="s">
        <v>3343</v>
      </c>
    </row>
    <row r="105" spans="1:82" x14ac:dyDescent="0.25">
      <c r="A105" s="80" t="s">
        <v>2836</v>
      </c>
      <c r="CA105" t="s">
        <v>3344</v>
      </c>
      <c r="CB105" t="s">
        <v>3345</v>
      </c>
      <c r="CC105" t="s">
        <v>3346</v>
      </c>
      <c r="CD105" t="s">
        <v>3347</v>
      </c>
    </row>
    <row r="106" spans="1:82" x14ac:dyDescent="0.25">
      <c r="A106" s="80" t="s">
        <v>2837</v>
      </c>
      <c r="CA106" t="s">
        <v>3348</v>
      </c>
      <c r="CB106" t="s">
        <v>3349</v>
      </c>
      <c r="CC106" t="s">
        <v>3350</v>
      </c>
      <c r="CD106" t="s">
        <v>3351</v>
      </c>
    </row>
    <row r="107" spans="1:82" x14ac:dyDescent="0.25">
      <c r="A107" s="80" t="s">
        <v>2838</v>
      </c>
      <c r="CA107" t="s">
        <v>3352</v>
      </c>
      <c r="CB107" t="s">
        <v>3353</v>
      </c>
      <c r="CC107" t="s">
        <v>3354</v>
      </c>
      <c r="CD107" t="s">
        <v>3355</v>
      </c>
    </row>
    <row r="108" spans="1:82" x14ac:dyDescent="0.25">
      <c r="A108" s="80" t="s">
        <v>2839</v>
      </c>
      <c r="CA108" t="s">
        <v>3356</v>
      </c>
      <c r="CB108" t="s">
        <v>3357</v>
      </c>
      <c r="CC108" t="s">
        <v>3358</v>
      </c>
      <c r="CD108" t="s">
        <v>3359</v>
      </c>
    </row>
  </sheetData>
  <conditionalFormatting sqref="B2:CG108">
    <cfRule type="expression" dxfId="28" priority="2">
      <formula>B2="NONE"</formula>
    </cfRule>
    <cfRule type="expression" dxfId="27" priority="3">
      <formula>B2=""</formula>
    </cfRule>
  </conditionalFormatting>
  <pageMargins left="0.7" right="0.7" top="0.75" bottom="0.75" header="0.3" footer="0.3"/>
  <pageSetup orientation="portrai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25</vt:i4>
      </vt:variant>
    </vt:vector>
  </HeadingPairs>
  <TitlesOfParts>
    <vt:vector size="25" baseType="lpstr">
      <vt:lpstr>PRESENTATION</vt:lpstr>
      <vt:lpstr>TASKS</vt:lpstr>
      <vt:lpstr>OBJ &amp; PERTURBATION DESC</vt:lpstr>
      <vt:lpstr>GRASP</vt:lpstr>
      <vt:lpstr>raw grasp info</vt:lpstr>
      <vt:lpstr>alpha</vt:lpstr>
      <vt:lpstr>alpha - force vectors</vt:lpstr>
      <vt:lpstr>force required</vt:lpstr>
      <vt:lpstr>force required - vectors</vt:lpstr>
      <vt:lpstr>FORCE - PERTURBATION</vt:lpstr>
      <vt:lpstr>force required - perturbation</vt:lpstr>
      <vt:lpstr>force description</vt:lpstr>
      <vt:lpstr>FORCE - GRASP</vt:lpstr>
      <vt:lpstr>force required - grasp</vt:lpstr>
      <vt:lpstr>FORCE - OBJ</vt:lpstr>
      <vt:lpstr>force required - obj</vt:lpstr>
      <vt:lpstr>formatting</vt:lpstr>
      <vt:lpstr>grasp1</vt:lpstr>
      <vt:lpstr>alpha1</vt:lpstr>
      <vt:lpstr>force required1</vt:lpstr>
      <vt:lpstr>alpha - force vectors1</vt:lpstr>
      <vt:lpstr>force required - perturbation1</vt:lpstr>
      <vt:lpstr>force required - grasp1</vt:lpstr>
      <vt:lpstr>force required - obj1</vt:lpstr>
      <vt:lpstr>force required - vectors1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RICO URIBE Ricardo</dc:creator>
  <cp:lastModifiedBy>RICO URIBE Ricardo</cp:lastModifiedBy>
  <dcterms:created xsi:type="dcterms:W3CDTF">2021-06-22T13:22:45Z</dcterms:created>
  <dcterms:modified xsi:type="dcterms:W3CDTF">2021-10-22T00:42:51Z</dcterms:modified>
</cp:coreProperties>
</file>